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uscar" sheetId="1" state="visible" r:id="rId3"/>
    <sheet name="Meus preços da cidade" sheetId="2" state="visible" r:id="rId4"/>
    <sheet name="Como usar" sheetId="3" state="visible" r:id="rId5"/>
  </sheets>
  <definedNames>
    <definedName function="false" hidden="false" localSheetId="0" name="_xlnm.Print_Area" vbProcedure="false">Buscar!$B$1:$F$67</definedName>
    <definedName function="false" hidden="true" localSheetId="1" name="_xlnm._FilterDatabase" vbProcedure="false">'Meus preços da cidade'!$A$1:$H$201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<sst xmlns="http://schemas.openxmlformats.org/spreadsheetml/2006/main" count="34" uniqueCount="30">
  <si>
    <t xml:space="preserve">Buscar produto — Preços da minha cidade</t>
  </si>
  <si>
    <t xml:space="preserve">iSee Hub  ·  iseehub.com.br  ·  Digite na caixa dourada e os produtos aparecem logo abaixo.</t>
  </si>
  <si>
    <t xml:space="preserve">🔍  DIGITE AQUI:  </t>
  </si>
  <si>
    <t xml:space="preserve">refrigerante</t>
  </si>
  <si>
    <t xml:space="preserve">Produto</t>
  </si>
  <si>
    <t xml:space="preserve">Onde comprei</t>
  </si>
  <si>
    <t xml:space="preserve">Data</t>
  </si>
  <si>
    <t xml:space="preserve">Preço da caixa</t>
  </si>
  <si>
    <t xml:space="preserve">Custo por unidade</t>
  </si>
  <si>
    <t xml:space="preserve">aux</t>
  </si>
  <si>
    <t xml:space="preserve">Unid. na caixa</t>
  </si>
  <si>
    <t xml:space="preserve">Preço da caixa (R$)</t>
  </si>
  <si>
    <t xml:space="preserve">Frete (R$)</t>
  </si>
  <si>
    <t xml:space="preserve">Custo por unidade (R$)</t>
  </si>
  <si>
    <t xml:space="preserve">Observações</t>
  </si>
  <si>
    <t xml:space="preserve">Refrigerante lata 350ml</t>
  </si>
  <si>
    <t xml:space="preserve">Atacado do centro</t>
  </si>
  <si>
    <t xml:space="preserve">Exemplo — apague esta linha</t>
  </si>
  <si>
    <t xml:space="preserve">Como usar — Preços da minha cidade</t>
  </si>
  <si>
    <t xml:space="preserve">Para que serve</t>
  </si>
  <si>
    <t xml:space="preserve">Anote o que você paga hoje na sua cidade. Sem esse número, não dá para saber se a oferta da internet é boa de verdade.</t>
  </si>
  <si>
    <t xml:space="preserve">Meus preços da cidade</t>
  </si>
  <si>
    <t xml:space="preserve">Preencha só as células em azul. A primeira linha é um exemplo: pode apagar ou escrever por cima.</t>
  </si>
  <si>
    <t xml:space="preserve">É o preço da caixa mais o frete, dividido pelas unidades da caixa. É esse número que você compara com qualquer oferta da internet — nunca o preço total da caixa.</t>
  </si>
  <si>
    <t xml:space="preserve">Buscar</t>
  </si>
  <si>
    <t xml:space="preserve">Digite parte do nome na caixa dourada. Pode usar mais de uma palavra, em qualquer ordem, com ou sem acento. Digitando 'choc' ela acha 'Chocolate 90g'. Aparecem todos os produtos que batem com a busca.</t>
  </si>
  <si>
    <t xml:space="preserve">Atualize</t>
  </si>
  <si>
    <t xml:space="preserve">Atualize os preços a cada dois ou três meses. Preço de atacado muda, e planilha velha engana.</t>
  </si>
  <si>
    <t xml:space="preserve">iSee Hub  ·  iseehub.com.br</t>
  </si>
  <si>
    <t xml:space="preserve">Fale comigo no WhatsApp</t>
  </si>
</sst>
</file>

<file path=xl/styles.xml><?xml version="1.0" encoding="utf-8"?>
<styleSheet xmlns="http://schemas.openxmlformats.org/spreadsheetml/2006/main">
  <numFmts count="3">
    <numFmt numFmtId="164" formatCode="General"/>
    <numFmt numFmtId="165" formatCode="dd/mm/yyyy"/>
    <numFmt numFmtId="166" formatCode="&quot;R$ &quot;#,##0.00"/>
  </numFmts>
  <fonts count="17">
    <font>
      <sz val="11"/>
      <color theme="1"/>
      <name val="Calibri"/>
      <family val="2"/>
      <charset val="1"/>
    </font>
    <font>
      <sz val="10"/>
      <name val="Arial"/>
      <family val="0"/>
    </font>
    <font>
      <sz val="10"/>
      <name val="Arial"/>
      <family val="0"/>
    </font>
    <font>
      <sz val="10"/>
      <name val="Arial"/>
      <family val="0"/>
    </font>
    <font>
      <b val="true"/>
      <sz val="18"/>
      <color rgb="FFCBA96F"/>
      <name val="Arial"/>
      <family val="0"/>
      <charset val="1"/>
    </font>
    <font>
      <sz val="10"/>
      <color rgb="FF6F6A61"/>
      <name val="Arial"/>
      <family val="0"/>
      <charset val="1"/>
    </font>
    <font>
      <b val="true"/>
      <sz val="13"/>
      <color rgb="FF8A6D3F"/>
      <name val="Arial"/>
      <family val="0"/>
      <charset val="1"/>
    </font>
    <font>
      <b val="true"/>
      <sz val="16"/>
      <color rgb="FF14120F"/>
      <name val="Arial"/>
      <family val="0"/>
      <charset val="1"/>
    </font>
    <font>
      <i val="true"/>
      <sz val="10"/>
      <color rgb="FF6F6A61"/>
      <name val="Arial"/>
      <family val="0"/>
      <charset val="1"/>
    </font>
    <font>
      <b val="true"/>
      <sz val="11"/>
      <color rgb="FFF5F2EB"/>
      <name val="Arial"/>
      <family val="0"/>
      <charset val="1"/>
    </font>
    <font>
      <sz val="11"/>
      <color rgb="FF1B1813"/>
      <name val="Arial"/>
      <family val="0"/>
      <charset val="1"/>
    </font>
    <font>
      <b val="true"/>
      <sz val="12"/>
      <color rgb="FF4F7A5C"/>
      <name val="Arial"/>
      <family val="0"/>
      <charset val="1"/>
    </font>
    <font>
      <sz val="11"/>
      <color rgb="FF0000FF"/>
      <name val="Arial"/>
      <family val="0"/>
      <charset val="1"/>
    </font>
    <font>
      <b val="true"/>
      <sz val="11"/>
      <color rgb="FF4F7A5C"/>
      <name val="Arial"/>
      <family val="0"/>
      <charset val="1"/>
    </font>
    <font>
      <b val="true"/>
      <sz val="16"/>
      <color rgb="FFCBA96F"/>
      <name val="Arial"/>
      <family val="0"/>
      <charset val="1"/>
    </font>
    <font>
      <b val="true"/>
      <sz val="11"/>
      <color rgb="FF8A6D3F"/>
      <name val="Arial"/>
      <family val="0"/>
      <charset val="1"/>
    </font>
    <font>
      <b val="true"/>
      <u val="single"/>
      <sz val="10"/>
      <color rgb="FF8A6D3F"/>
      <name val="Arial"/>
      <family val="0"/>
      <charset val="1"/>
    </font>
  </fonts>
  <fills count="4">
    <fill>
      <patternFill patternType="none"/>
    </fill>
    <fill>
      <patternFill patternType="gray125"/>
    </fill>
    <fill>
      <patternFill patternType="solid">
        <fgColor rgb="FF14120F"/>
        <bgColor rgb="FF1B1813"/>
      </patternFill>
    </fill>
    <fill>
      <patternFill patternType="solid">
        <fgColor rgb="FFFFF3D6"/>
        <bgColor rgb="FFF5F2EB"/>
      </patternFill>
    </fill>
  </fills>
  <borders count="3">
    <border diagonalUp="false" diagonalDown="false">
      <left/>
      <right/>
      <top/>
      <bottom/>
      <diagonal/>
    </border>
    <border diagonalUp="false" diagonalDown="false">
      <left style="medium">
        <color rgb="FFB08D57"/>
      </left>
      <right style="medium">
        <color rgb="FFB08D57"/>
      </right>
      <top style="medium">
        <color rgb="FFB08D57"/>
      </top>
      <bottom style="medium">
        <color rgb="FFB08D57"/>
      </bottom>
      <diagonal/>
    </border>
    <border diagonalUp="false" diagonalDown="false">
      <left/>
      <right/>
      <top/>
      <bottom style="thin">
        <color rgb="FFEBE6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7" fillId="3" borderId="1"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true" applyProtection="false">
      <alignment horizontal="general" vertical="bottom" textRotation="0" wrapText="false" indent="1" shrinkToFit="false"/>
      <protection locked="true" hidden="false"/>
    </xf>
    <xf numFmtId="164" fontId="9" fillId="2" borderId="0" xfId="0" applyFont="true" applyBorder="false" applyAlignment="true" applyProtection="false">
      <alignment horizontal="left" vertical="center" textRotation="0" wrapText="true" indent="1"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left" vertical="center" textRotation="0" wrapText="true" indent="1" shrinkToFit="false"/>
      <protection locked="true" hidden="false"/>
    </xf>
    <xf numFmtId="164" fontId="10" fillId="0" borderId="0" xfId="0" applyFont="true" applyBorder="false" applyAlignment="true" applyProtection="false">
      <alignment horizontal="center" vertical="center" textRotation="0" wrapText="true" indent="0" shrinkToFit="false"/>
      <protection locked="true" hidden="false"/>
    </xf>
    <xf numFmtId="165" fontId="10" fillId="0" borderId="0" xfId="0" applyFont="true" applyBorder="false" applyAlignment="true" applyProtection="false">
      <alignment horizontal="center" vertical="center" textRotation="0" wrapText="true" indent="0" shrinkToFit="false"/>
      <protection locked="true" hidden="false"/>
    </xf>
    <xf numFmtId="166" fontId="10" fillId="0" borderId="0" xfId="0" applyFont="true" applyBorder="false" applyAlignment="true" applyProtection="false">
      <alignment horizontal="center" vertical="center" textRotation="0" wrapText="true" indent="0" shrinkToFit="false"/>
      <protection locked="true" hidden="false"/>
    </xf>
    <xf numFmtId="166" fontId="11" fillId="0" borderId="0" xfId="0" applyFont="true" applyBorder="false" applyAlignment="true" applyProtection="false">
      <alignment horizontal="center" vertical="center" textRotation="0" wrapText="true" indent="0" shrinkToFit="false"/>
      <protection locked="true" hidden="false"/>
    </xf>
    <xf numFmtId="164" fontId="9" fillId="2" borderId="0" xfId="0" applyFont="true" applyBorder="fals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2" fillId="0" borderId="0" xfId="0" applyFont="true" applyBorder="false" applyAlignment="true" applyProtection="false">
      <alignment horizontal="general" vertical="center" textRotation="0" wrapText="false" indent="0" shrinkToFit="false"/>
      <protection locked="true" hidden="false"/>
    </xf>
    <xf numFmtId="166" fontId="12" fillId="0" borderId="0" xfId="0" applyFont="true" applyBorder="false" applyAlignment="true" applyProtection="false">
      <alignment horizontal="general" vertical="center" textRotation="0" wrapText="false" indent="0" shrinkToFit="false"/>
      <protection locked="true" hidden="false"/>
    </xf>
    <xf numFmtId="166" fontId="13" fillId="0" borderId="0" xfId="0" applyFont="true" applyBorder="false" applyAlignment="true" applyProtection="false">
      <alignment horizontal="general" vertical="center" textRotation="0" wrapText="false" indent="0" shrinkToFit="false"/>
      <protection locked="true" hidden="false"/>
    </xf>
    <xf numFmtId="164" fontId="14" fillId="2" borderId="0" xfId="0" applyFont="true" applyBorder="true" applyAlignment="true" applyProtection="false">
      <alignment horizontal="general" vertical="center" textRotation="0" wrapText="false" indent="1" shrinkToFit="false"/>
      <protection locked="true" hidden="false"/>
    </xf>
    <xf numFmtId="164" fontId="15" fillId="0" borderId="2" xfId="0" applyFont="true" applyBorder="true" applyAlignment="true" applyProtection="false">
      <alignment horizontal="general" vertical="top" textRotation="0" wrapText="false" indent="0" shrinkToFit="false"/>
      <protection locked="true" hidden="false"/>
    </xf>
    <xf numFmtId="164" fontId="10" fillId="0" borderId="2"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7F5F1"/>
        </patternFill>
      </fill>
      <border diagonalUp="false" diagonalDown="false">
        <left/>
        <right/>
        <top/>
        <bottom style="thin">
          <color rgb="FFEBE6DA"/>
        </bottom>
        <diagonal/>
      </border>
    </dxf>
    <dxf>
      <border diagonalUp="false" diagonalDown="false">
        <left/>
        <right/>
        <top/>
        <bottom style="thin">
          <color rgb="FFEBE6DA"/>
        </bottom>
        <diagonal/>
      </border>
    </dxf>
    <dxf>
      <fill>
        <patternFill patternType="solid">
          <fgColor rgb="FF14120F"/>
          <bgColor rgb="FF000000"/>
        </patternFill>
      </fill>
    </dxf>
    <dxf>
      <fill>
        <patternFill patternType="solid">
          <bgColor rgb="FF000000"/>
        </patternFill>
      </fill>
    </dxf>
    <dxf>
      <fill>
        <patternFill patternType="solid">
          <fgColor rgb="FF0000FF"/>
          <bgColor rgb="FF000000"/>
        </patternFill>
      </fill>
    </dxf>
    <dxf>
      <fill>
        <patternFill patternType="solid">
          <fgColor rgb="FFF5F2EB"/>
          <bgColor rgb="FF000000"/>
        </patternFill>
      </fill>
    </dxf>
    <dxf>
      <fill>
        <patternFill patternType="solid">
          <fgColor rgb="FF4F7A5C"/>
          <bgColor rgb="FF000000"/>
        </patternFill>
      </fill>
    </dxf>
  </dxfs>
  <colors>
    <indexedColors>
      <rgbColor rgb="FF000000"/>
      <rgbColor rgb="FFF7F5F1"/>
      <rgbColor rgb="FFFF0000"/>
      <rgbColor rgb="FF00FF00"/>
      <rgbColor rgb="FF0000FF"/>
      <rgbColor rgb="FFFFFF00"/>
      <rgbColor rgb="FFFF00FF"/>
      <rgbColor rgb="FF00FFFF"/>
      <rgbColor rgb="FF800000"/>
      <rgbColor rgb="FF008000"/>
      <rgbColor rgb="FF000080"/>
      <rgbColor rgb="FF8A6D3F"/>
      <rgbColor rgb="FF800080"/>
      <rgbColor rgb="FF008080"/>
      <rgbColor rgb="FFCBA96F"/>
      <rgbColor rgb="FF808080"/>
      <rgbColor rgb="FF9999FF"/>
      <rgbColor rgb="FF993366"/>
      <rgbColor rgb="FFFFF3D6"/>
      <rgbColor rgb="FFF5F2E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BE6DA"/>
      <rgbColor rgb="FFFFFF99"/>
      <rgbColor rgb="FF99CCFF"/>
      <rgbColor rgb="FFFF99CC"/>
      <rgbColor rgb="FFCC99FF"/>
      <rgbColor rgb="FFFFCC99"/>
      <rgbColor rgb="FF3366FF"/>
      <rgbColor rgb="FF33CCCC"/>
      <rgbColor rgb="FF99CC00"/>
      <rgbColor rgb="FFFFCC00"/>
      <rgbColor rgb="FFFF9900"/>
      <rgbColor rgb="FFFF6600"/>
      <rgbColor rgb="FF6F6A61"/>
      <rgbColor rgb="FFB08D57"/>
      <rgbColor rgb="FF003366"/>
      <rgbColor rgb="FF4F7A5C"/>
      <rgbColor rgb="FF14120F"/>
      <rgbColor rgb="FF1B1813"/>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wa.me/5573991043840"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8D57"/>
    <pageSetUpPr fitToPage="true"/>
  </sheetPr>
  <dimension ref="B1:Z20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1"/>
  <cols>
    <col collapsed="false" customWidth="true" hidden="false" outlineLevel="0" max="1" min="1" style="0" width="3"/>
    <col collapsed="false" customWidth="true" hidden="false" outlineLevel="0" max="2" min="2" style="0" width="40"/>
    <col collapsed="false" customWidth="true" hidden="false" outlineLevel="0" max="3" min="3" style="0" width="24"/>
    <col collapsed="false" customWidth="true" hidden="false" outlineLevel="0" max="4" min="4" style="0" width="14"/>
    <col collapsed="false" customWidth="true" hidden="false" outlineLevel="0" max="5" min="5" style="0" width="18"/>
    <col collapsed="false" customWidth="true" hidden="false" outlineLevel="0" max="6" min="6" style="0" width="20"/>
    <col collapsed="false" customWidth="true" hidden="true" outlineLevel="1" max="26" min="25" style="0" width="13"/>
  </cols>
  <sheetData>
    <row r="1" customFormat="false" ht="39.75" hidden="false" customHeight="true" outlineLevel="0" collapsed="false">
      <c r="B1" s="1" t="s">
        <v>0</v>
      </c>
      <c r="C1" s="1"/>
      <c r="D1" s="1"/>
      <c r="E1" s="1"/>
      <c r="F1" s="1"/>
      <c r="Z1" s="0" t="str">
        <f aca="false">TRIM(SUBSTITUTE(SUBSTITUTE(SUBSTITUTE(SUBSTITUTE(SUBSTITUTE(SUBSTITUTE(SUBSTITUTE(SUBSTITUTE(SUBSTITUTE(SUBSTITUTE(SUBSTITUTE(SUBSTITUTE(SUBSTITUTE(LOWER($C$4),"á","a"),"à","a"),"ã","a"),"â","a"),"é","e"),"ê","e"),"í","i"),"ó","o"),"ô","o"),"õ","o"),"ú","u"),"ç","c"),"-"," "))</f>
        <v>refrigerante</v>
      </c>
    </row>
    <row r="2" customFormat="false" ht="19.5" hidden="false" customHeight="true" outlineLevel="0" collapsed="false">
      <c r="B2" s="2" t="s">
        <v>1</v>
      </c>
      <c r="C2" s="2"/>
      <c r="D2" s="2"/>
      <c r="E2" s="2"/>
      <c r="F2" s="2"/>
      <c r="Z2" s="0" t="str">
        <f aca="false">TRIM(MID(SUBSTITUTE($Z$1," ",REPT(" ",100)),1,100))</f>
        <v>refrigerante</v>
      </c>
    </row>
    <row r="3" customFormat="false" ht="15" hidden="false" customHeight="false" outlineLevel="0" collapsed="false">
      <c r="Z3" s="0" t="str">
        <f aca="false">TRIM(MID(SUBSTITUTE($Z$1," ",REPT(" ",100)),101,100))</f>
        <v/>
      </c>
    </row>
    <row r="4" customFormat="false" ht="36" hidden="false" customHeight="true" outlineLevel="0" collapsed="false">
      <c r="B4" s="3" t="s">
        <v>2</v>
      </c>
      <c r="C4" s="4" t="s">
        <v>3</v>
      </c>
      <c r="D4" s="4"/>
      <c r="E4" s="4"/>
      <c r="F4" s="4"/>
      <c r="Z4" s="0" t="str">
        <f aca="false">TRIM(MID(SUBSTITUTE($Z$1," ",REPT(" ",100)),201,100))</f>
        <v/>
      </c>
    </row>
    <row r="5" customFormat="false" ht="15" hidden="false" customHeight="false" outlineLevel="0" collapsed="false">
      <c r="C5" s="5" t="str">
        <f aca="false">IF($Z$2="","Digite parte do nome, marca ou categoria. Pode usar mais de uma palavra, em qualquer ordem, com ou sem acento.",IF(MAX($Z$8:$Z$207)=0,"Nenhum produto encontrado. Tente só uma palavra, ou uma palavra menor.",MAX($Z$8:$Z$207)&amp;IF(MAX($Z$8:$Z$207)=1," produto encontrado"," produtos encontrados")&amp;IF(MAX($Z$8:$Z$207)&gt;60," — mostrando os 60 primeiros, digite mais para filtrar","")))</f>
        <v>1 produto encontrado</v>
      </c>
      <c r="D5" s="5"/>
      <c r="E5" s="5"/>
      <c r="F5" s="5"/>
    </row>
    <row r="7" customFormat="false" ht="30" hidden="false" customHeight="true" outlineLevel="0" collapsed="false">
      <c r="B7" s="6" t="s">
        <v>4</v>
      </c>
      <c r="C7" s="7" t="s">
        <v>5</v>
      </c>
      <c r="D7" s="7" t="s">
        <v>6</v>
      </c>
      <c r="E7" s="7" t="s">
        <v>7</v>
      </c>
      <c r="F7" s="7" t="s">
        <v>8</v>
      </c>
      <c r="Z7" s="8" t="s">
        <v>9</v>
      </c>
    </row>
    <row r="8" customFormat="false" ht="31.5" hidden="false" customHeight="true" outlineLevel="0" collapsed="false">
      <c r="B8" s="9" t="str">
        <f aca="false">IFERROR(IF(INDEX('Meus preços da cidade'!$A:$A,MATCH(1,$Z$8:$Z$207,0)+1)="","",INDEX('Meus preços da cidade'!$A:$A,MATCH(1,$Z$8:$Z$207,0)+1)),"")</f>
        <v>Refrigerante lata 350ml</v>
      </c>
      <c r="C8" s="10" t="str">
        <f aca="false">IFERROR(IF(INDEX('Meus preços da cidade'!$B:$B,MATCH(1,$Z$8:$Z$207,0)+1)="","",INDEX('Meus preços da cidade'!$B:$B,MATCH(1,$Z$8:$Z$207,0)+1)),"")</f>
        <v>Atacado do centro</v>
      </c>
      <c r="D8" s="11" t="n">
        <f aca="false">IFERROR(IF(INDEX('Meus preços da cidade'!$C:$C,MATCH(1,$Z$8:$Z$207,0)+1)="","",INDEX('Meus preços da cidade'!$C:$C,MATCH(1,$Z$8:$Z$207,0)+1)),"")</f>
        <v>46266</v>
      </c>
      <c r="E8" s="12" t="n">
        <f aca="false">IFERROR(IF(INDEX('Meus preços da cidade'!$E:$E,MATCH(1,$Z$8:$Z$207,0)+1)="","",INDEX('Meus preços da cidade'!$E:$E,MATCH(1,$Z$8:$Z$207,0)+1)),"")</f>
        <v>34.68</v>
      </c>
      <c r="F8" s="13" t="n">
        <f aca="false">IFERROR(IF(INDEX('Meus preços da cidade'!$G:$G,MATCH(1,$Z$8:$Z$207,0)+1)="","",INDEX('Meus preços da cidade'!$G:$G,MATCH(1,$Z$8:$Z$207,0)+1)),"")</f>
        <v>2.89</v>
      </c>
      <c r="Y8" s="0" t="str">
        <f aca="false">SUBSTITUTE(SUBSTITUTE(SUBSTITUTE(SUBSTITUTE(SUBSTITUTE(SUBSTITUTE(SUBSTITUTE(SUBSTITUTE(SUBSTITUTE(SUBSTITUTE(SUBSTITUTE(SUBSTITUTE(SUBSTITUTE(SUBSTITUTE(LOWER('Meus preços da cidade'!A2&amp;" "&amp;'Meus preços da cidade'!B2&amp;" "&amp;'Meus preços da cidade'!H2),"á","a"),"à","a"),"ã","a"),"â","a"),"é","e"),"ê","e"),"í","i"),"ó","o"),"ô","o"),"õ","o"),"ú","u"),"ç","c"),"-"," ")," ","")</f>
        <v>refrigerantelata350mlatacadodocentroexemplo—apagueestalinha</v>
      </c>
      <c r="Z8" s="8" t="n">
        <f aca="false">IF($Z$2="","",IF(AND(ISNUMBER(SEARCH($Z$2,Y8)),OR($Z$3="",ISNUMBER(SEARCH($Z$3,Y8))),OR($Z$4="",ISNUMBER(SEARCH($Z$4,Y8)))),MAX($Z$7:Z7)+1,""))</f>
        <v>1</v>
      </c>
    </row>
    <row r="9" customFormat="false" ht="31.5" hidden="false" customHeight="true" outlineLevel="0" collapsed="false">
      <c r="B9" s="9" t="str">
        <f aca="false">IFERROR(IF(INDEX('Meus preços da cidade'!$A:$A,MATCH(2,$Z$8:$Z$207,0)+1)="","",INDEX('Meus preços da cidade'!$A:$A,MATCH(2,$Z$8:$Z$207,0)+1)),"")</f>
        <v/>
      </c>
      <c r="C9" s="10" t="str">
        <f aca="false">IFERROR(IF(INDEX('Meus preços da cidade'!$B:$B,MATCH(2,$Z$8:$Z$207,0)+1)="","",INDEX('Meus preços da cidade'!$B:$B,MATCH(2,$Z$8:$Z$207,0)+1)),"")</f>
        <v/>
      </c>
      <c r="D9" s="11" t="str">
        <f aca="false">IFERROR(IF(INDEX('Meus preços da cidade'!$C:$C,MATCH(2,$Z$8:$Z$207,0)+1)="","",INDEX('Meus preços da cidade'!$C:$C,MATCH(2,$Z$8:$Z$207,0)+1)),"")</f>
        <v/>
      </c>
      <c r="E9" s="12" t="str">
        <f aca="false">IFERROR(IF(INDEX('Meus preços da cidade'!$E:$E,MATCH(2,$Z$8:$Z$207,0)+1)="","",INDEX('Meus preços da cidade'!$E:$E,MATCH(2,$Z$8:$Z$207,0)+1)),"")</f>
        <v/>
      </c>
      <c r="F9" s="13" t="str">
        <f aca="false">IFERROR(IF(INDEX('Meus preços da cidade'!$G:$G,MATCH(2,$Z$8:$Z$207,0)+1)="","",INDEX('Meus preços da cidade'!$G:$G,MATCH(2,$Z$8:$Z$207,0)+1)),"")</f>
        <v/>
      </c>
      <c r="Y9" s="0" t="str">
        <f aca="false">SUBSTITUTE(SUBSTITUTE(SUBSTITUTE(SUBSTITUTE(SUBSTITUTE(SUBSTITUTE(SUBSTITUTE(SUBSTITUTE(SUBSTITUTE(SUBSTITUTE(SUBSTITUTE(SUBSTITUTE(SUBSTITUTE(SUBSTITUTE(LOWER('Meus preços da cidade'!A3&amp;" "&amp;'Meus preços da cidade'!B3&amp;" "&amp;'Meus preços da cidade'!H3),"á","a"),"à","a"),"ã","a"),"â","a"),"é","e"),"ê","e"),"í","i"),"ó","o"),"ô","o"),"õ","o"),"ú","u"),"ç","c"),"-"," ")," ","")</f>
        <v/>
      </c>
      <c r="Z9" s="0" t="str">
        <f aca="false">IF($Z$2="","",IF(AND(ISNUMBER(SEARCH($Z$2,Y9)),OR($Z$3="",ISNUMBER(SEARCH($Z$3,Y9))),OR($Z$4="",ISNUMBER(SEARCH($Z$4,Y9)))),MAX($Z$7:Z8)+1,""))</f>
        <v/>
      </c>
    </row>
    <row r="10" customFormat="false" ht="31.5" hidden="false" customHeight="true" outlineLevel="0" collapsed="false">
      <c r="B10" s="9" t="str">
        <f aca="false">IFERROR(IF(INDEX('Meus preços da cidade'!$A:$A,MATCH(3,$Z$8:$Z$207,0)+1)="","",INDEX('Meus preços da cidade'!$A:$A,MATCH(3,$Z$8:$Z$207,0)+1)),"")</f>
        <v/>
      </c>
      <c r="C10" s="10" t="str">
        <f aca="false">IFERROR(IF(INDEX('Meus preços da cidade'!$B:$B,MATCH(3,$Z$8:$Z$207,0)+1)="","",INDEX('Meus preços da cidade'!$B:$B,MATCH(3,$Z$8:$Z$207,0)+1)),"")</f>
        <v/>
      </c>
      <c r="D10" s="11" t="str">
        <f aca="false">IFERROR(IF(INDEX('Meus preços da cidade'!$C:$C,MATCH(3,$Z$8:$Z$207,0)+1)="","",INDEX('Meus preços da cidade'!$C:$C,MATCH(3,$Z$8:$Z$207,0)+1)),"")</f>
        <v/>
      </c>
      <c r="E10" s="12" t="str">
        <f aca="false">IFERROR(IF(INDEX('Meus preços da cidade'!$E:$E,MATCH(3,$Z$8:$Z$207,0)+1)="","",INDEX('Meus preços da cidade'!$E:$E,MATCH(3,$Z$8:$Z$207,0)+1)),"")</f>
        <v/>
      </c>
      <c r="F10" s="13" t="str">
        <f aca="false">IFERROR(IF(INDEX('Meus preços da cidade'!$G:$G,MATCH(3,$Z$8:$Z$207,0)+1)="","",INDEX('Meus preços da cidade'!$G:$G,MATCH(3,$Z$8:$Z$207,0)+1)),"")</f>
        <v/>
      </c>
      <c r="Y10" s="0" t="str">
        <f aca="false">SUBSTITUTE(SUBSTITUTE(SUBSTITUTE(SUBSTITUTE(SUBSTITUTE(SUBSTITUTE(SUBSTITUTE(SUBSTITUTE(SUBSTITUTE(SUBSTITUTE(SUBSTITUTE(SUBSTITUTE(SUBSTITUTE(SUBSTITUTE(LOWER('Meus preços da cidade'!A4&amp;" "&amp;'Meus preços da cidade'!B4&amp;" "&amp;'Meus preços da cidade'!H4),"á","a"),"à","a"),"ã","a"),"â","a"),"é","e"),"ê","e"),"í","i"),"ó","o"),"ô","o"),"õ","o"),"ú","u"),"ç","c"),"-"," ")," ","")</f>
        <v/>
      </c>
      <c r="Z10" s="0" t="str">
        <f aca="false">IF($Z$2="","",IF(AND(ISNUMBER(SEARCH($Z$2,Y10)),OR($Z$3="",ISNUMBER(SEARCH($Z$3,Y10))),OR($Z$4="",ISNUMBER(SEARCH($Z$4,Y10)))),MAX($Z$7:Z9)+1,""))</f>
        <v/>
      </c>
    </row>
    <row r="11" customFormat="false" ht="31.5" hidden="false" customHeight="true" outlineLevel="0" collapsed="false">
      <c r="B11" s="9" t="str">
        <f aca="false">IFERROR(IF(INDEX('Meus preços da cidade'!$A:$A,MATCH(4,$Z$8:$Z$207,0)+1)="","",INDEX('Meus preços da cidade'!$A:$A,MATCH(4,$Z$8:$Z$207,0)+1)),"")</f>
        <v/>
      </c>
      <c r="C11" s="10" t="str">
        <f aca="false">IFERROR(IF(INDEX('Meus preços da cidade'!$B:$B,MATCH(4,$Z$8:$Z$207,0)+1)="","",INDEX('Meus preços da cidade'!$B:$B,MATCH(4,$Z$8:$Z$207,0)+1)),"")</f>
        <v/>
      </c>
      <c r="D11" s="11" t="str">
        <f aca="false">IFERROR(IF(INDEX('Meus preços da cidade'!$C:$C,MATCH(4,$Z$8:$Z$207,0)+1)="","",INDEX('Meus preços da cidade'!$C:$C,MATCH(4,$Z$8:$Z$207,0)+1)),"")</f>
        <v/>
      </c>
      <c r="E11" s="12" t="str">
        <f aca="false">IFERROR(IF(INDEX('Meus preços da cidade'!$E:$E,MATCH(4,$Z$8:$Z$207,0)+1)="","",INDEX('Meus preços da cidade'!$E:$E,MATCH(4,$Z$8:$Z$207,0)+1)),"")</f>
        <v/>
      </c>
      <c r="F11" s="13" t="str">
        <f aca="false">IFERROR(IF(INDEX('Meus preços da cidade'!$G:$G,MATCH(4,$Z$8:$Z$207,0)+1)="","",INDEX('Meus preços da cidade'!$G:$G,MATCH(4,$Z$8:$Z$207,0)+1)),"")</f>
        <v/>
      </c>
      <c r="Y11" s="0" t="str">
        <f aca="false">SUBSTITUTE(SUBSTITUTE(SUBSTITUTE(SUBSTITUTE(SUBSTITUTE(SUBSTITUTE(SUBSTITUTE(SUBSTITUTE(SUBSTITUTE(SUBSTITUTE(SUBSTITUTE(SUBSTITUTE(SUBSTITUTE(SUBSTITUTE(LOWER('Meus preços da cidade'!A5&amp;" "&amp;'Meus preços da cidade'!B5&amp;" "&amp;'Meus preços da cidade'!H5),"á","a"),"à","a"),"ã","a"),"â","a"),"é","e"),"ê","e"),"í","i"),"ó","o"),"ô","o"),"õ","o"),"ú","u"),"ç","c"),"-"," ")," ","")</f>
        <v/>
      </c>
      <c r="Z11" s="0" t="str">
        <f aca="false">IF($Z$2="","",IF(AND(ISNUMBER(SEARCH($Z$2,Y11)),OR($Z$3="",ISNUMBER(SEARCH($Z$3,Y11))),OR($Z$4="",ISNUMBER(SEARCH($Z$4,Y11)))),MAX($Z$7:Z10)+1,""))</f>
        <v/>
      </c>
    </row>
    <row r="12" customFormat="false" ht="31.5" hidden="false" customHeight="true" outlineLevel="0" collapsed="false">
      <c r="B12" s="9" t="str">
        <f aca="false">IFERROR(IF(INDEX('Meus preços da cidade'!$A:$A,MATCH(5,$Z$8:$Z$207,0)+1)="","",INDEX('Meus preços da cidade'!$A:$A,MATCH(5,$Z$8:$Z$207,0)+1)),"")</f>
        <v/>
      </c>
      <c r="C12" s="10" t="str">
        <f aca="false">IFERROR(IF(INDEX('Meus preços da cidade'!$B:$B,MATCH(5,$Z$8:$Z$207,0)+1)="","",INDEX('Meus preços da cidade'!$B:$B,MATCH(5,$Z$8:$Z$207,0)+1)),"")</f>
        <v/>
      </c>
      <c r="D12" s="11" t="str">
        <f aca="false">IFERROR(IF(INDEX('Meus preços da cidade'!$C:$C,MATCH(5,$Z$8:$Z$207,0)+1)="","",INDEX('Meus preços da cidade'!$C:$C,MATCH(5,$Z$8:$Z$207,0)+1)),"")</f>
        <v/>
      </c>
      <c r="E12" s="12" t="str">
        <f aca="false">IFERROR(IF(INDEX('Meus preços da cidade'!$E:$E,MATCH(5,$Z$8:$Z$207,0)+1)="","",INDEX('Meus preços da cidade'!$E:$E,MATCH(5,$Z$8:$Z$207,0)+1)),"")</f>
        <v/>
      </c>
      <c r="F12" s="13" t="str">
        <f aca="false">IFERROR(IF(INDEX('Meus preços da cidade'!$G:$G,MATCH(5,$Z$8:$Z$207,0)+1)="","",INDEX('Meus preços da cidade'!$G:$G,MATCH(5,$Z$8:$Z$207,0)+1)),"")</f>
        <v/>
      </c>
      <c r="Y12" s="0" t="str">
        <f aca="false">SUBSTITUTE(SUBSTITUTE(SUBSTITUTE(SUBSTITUTE(SUBSTITUTE(SUBSTITUTE(SUBSTITUTE(SUBSTITUTE(SUBSTITUTE(SUBSTITUTE(SUBSTITUTE(SUBSTITUTE(SUBSTITUTE(SUBSTITUTE(LOWER('Meus preços da cidade'!A6&amp;" "&amp;'Meus preços da cidade'!B6&amp;" "&amp;'Meus preços da cidade'!H6),"á","a"),"à","a"),"ã","a"),"â","a"),"é","e"),"ê","e"),"í","i"),"ó","o"),"ô","o"),"õ","o"),"ú","u"),"ç","c"),"-"," ")," ","")</f>
        <v/>
      </c>
      <c r="Z12" s="0" t="str">
        <f aca="false">IF($Z$2="","",IF(AND(ISNUMBER(SEARCH($Z$2,Y12)),OR($Z$3="",ISNUMBER(SEARCH($Z$3,Y12))),OR($Z$4="",ISNUMBER(SEARCH($Z$4,Y12)))),MAX($Z$7:Z11)+1,""))</f>
        <v/>
      </c>
    </row>
    <row r="13" customFormat="false" ht="31.5" hidden="false" customHeight="true" outlineLevel="0" collapsed="false">
      <c r="B13" s="9" t="str">
        <f aca="false">IFERROR(IF(INDEX('Meus preços da cidade'!$A:$A,MATCH(6,$Z$8:$Z$207,0)+1)="","",INDEX('Meus preços da cidade'!$A:$A,MATCH(6,$Z$8:$Z$207,0)+1)),"")</f>
        <v/>
      </c>
      <c r="C13" s="10" t="str">
        <f aca="false">IFERROR(IF(INDEX('Meus preços da cidade'!$B:$B,MATCH(6,$Z$8:$Z$207,0)+1)="","",INDEX('Meus preços da cidade'!$B:$B,MATCH(6,$Z$8:$Z$207,0)+1)),"")</f>
        <v/>
      </c>
      <c r="D13" s="11" t="str">
        <f aca="false">IFERROR(IF(INDEX('Meus preços da cidade'!$C:$C,MATCH(6,$Z$8:$Z$207,0)+1)="","",INDEX('Meus preços da cidade'!$C:$C,MATCH(6,$Z$8:$Z$207,0)+1)),"")</f>
        <v/>
      </c>
      <c r="E13" s="12" t="str">
        <f aca="false">IFERROR(IF(INDEX('Meus preços da cidade'!$E:$E,MATCH(6,$Z$8:$Z$207,0)+1)="","",INDEX('Meus preços da cidade'!$E:$E,MATCH(6,$Z$8:$Z$207,0)+1)),"")</f>
        <v/>
      </c>
      <c r="F13" s="13" t="str">
        <f aca="false">IFERROR(IF(INDEX('Meus preços da cidade'!$G:$G,MATCH(6,$Z$8:$Z$207,0)+1)="","",INDEX('Meus preços da cidade'!$G:$G,MATCH(6,$Z$8:$Z$207,0)+1)),"")</f>
        <v/>
      </c>
      <c r="Y13" s="0" t="str">
        <f aca="false">SUBSTITUTE(SUBSTITUTE(SUBSTITUTE(SUBSTITUTE(SUBSTITUTE(SUBSTITUTE(SUBSTITUTE(SUBSTITUTE(SUBSTITUTE(SUBSTITUTE(SUBSTITUTE(SUBSTITUTE(SUBSTITUTE(SUBSTITUTE(LOWER('Meus preços da cidade'!A7&amp;" "&amp;'Meus preços da cidade'!B7&amp;" "&amp;'Meus preços da cidade'!H7),"á","a"),"à","a"),"ã","a"),"â","a"),"é","e"),"ê","e"),"í","i"),"ó","o"),"ô","o"),"õ","o"),"ú","u"),"ç","c"),"-"," ")," ","")</f>
        <v/>
      </c>
      <c r="Z13" s="0" t="str">
        <f aca="false">IF($Z$2="","",IF(AND(ISNUMBER(SEARCH($Z$2,Y13)),OR($Z$3="",ISNUMBER(SEARCH($Z$3,Y13))),OR($Z$4="",ISNUMBER(SEARCH($Z$4,Y13)))),MAX($Z$7:Z12)+1,""))</f>
        <v/>
      </c>
    </row>
    <row r="14" customFormat="false" ht="31.5" hidden="false" customHeight="true" outlineLevel="0" collapsed="false">
      <c r="B14" s="9" t="str">
        <f aca="false">IFERROR(IF(INDEX('Meus preços da cidade'!$A:$A,MATCH(7,$Z$8:$Z$207,0)+1)="","",INDEX('Meus preços da cidade'!$A:$A,MATCH(7,$Z$8:$Z$207,0)+1)),"")</f>
        <v/>
      </c>
      <c r="C14" s="10" t="str">
        <f aca="false">IFERROR(IF(INDEX('Meus preços da cidade'!$B:$B,MATCH(7,$Z$8:$Z$207,0)+1)="","",INDEX('Meus preços da cidade'!$B:$B,MATCH(7,$Z$8:$Z$207,0)+1)),"")</f>
        <v/>
      </c>
      <c r="D14" s="11" t="str">
        <f aca="false">IFERROR(IF(INDEX('Meus preços da cidade'!$C:$C,MATCH(7,$Z$8:$Z$207,0)+1)="","",INDEX('Meus preços da cidade'!$C:$C,MATCH(7,$Z$8:$Z$207,0)+1)),"")</f>
        <v/>
      </c>
      <c r="E14" s="12" t="str">
        <f aca="false">IFERROR(IF(INDEX('Meus preços da cidade'!$E:$E,MATCH(7,$Z$8:$Z$207,0)+1)="","",INDEX('Meus preços da cidade'!$E:$E,MATCH(7,$Z$8:$Z$207,0)+1)),"")</f>
        <v/>
      </c>
      <c r="F14" s="13" t="str">
        <f aca="false">IFERROR(IF(INDEX('Meus preços da cidade'!$G:$G,MATCH(7,$Z$8:$Z$207,0)+1)="","",INDEX('Meus preços da cidade'!$G:$G,MATCH(7,$Z$8:$Z$207,0)+1)),"")</f>
        <v/>
      </c>
      <c r="Y14" s="0" t="str">
        <f aca="false">SUBSTITUTE(SUBSTITUTE(SUBSTITUTE(SUBSTITUTE(SUBSTITUTE(SUBSTITUTE(SUBSTITUTE(SUBSTITUTE(SUBSTITUTE(SUBSTITUTE(SUBSTITUTE(SUBSTITUTE(SUBSTITUTE(SUBSTITUTE(LOWER('Meus preços da cidade'!A8&amp;" "&amp;'Meus preços da cidade'!B8&amp;" "&amp;'Meus preços da cidade'!H8),"á","a"),"à","a"),"ã","a"),"â","a"),"é","e"),"ê","e"),"í","i"),"ó","o"),"ô","o"),"õ","o"),"ú","u"),"ç","c"),"-"," ")," ","")</f>
        <v/>
      </c>
      <c r="Z14" s="0" t="str">
        <f aca="false">IF($Z$2="","",IF(AND(ISNUMBER(SEARCH($Z$2,Y14)),OR($Z$3="",ISNUMBER(SEARCH($Z$3,Y14))),OR($Z$4="",ISNUMBER(SEARCH($Z$4,Y14)))),MAX($Z$7:Z13)+1,""))</f>
        <v/>
      </c>
    </row>
    <row r="15" customFormat="false" ht="31.5" hidden="false" customHeight="true" outlineLevel="0" collapsed="false">
      <c r="B15" s="9" t="str">
        <f aca="false">IFERROR(IF(INDEX('Meus preços da cidade'!$A:$A,MATCH(8,$Z$8:$Z$207,0)+1)="","",INDEX('Meus preços da cidade'!$A:$A,MATCH(8,$Z$8:$Z$207,0)+1)),"")</f>
        <v/>
      </c>
      <c r="C15" s="10" t="str">
        <f aca="false">IFERROR(IF(INDEX('Meus preços da cidade'!$B:$B,MATCH(8,$Z$8:$Z$207,0)+1)="","",INDEX('Meus preços da cidade'!$B:$B,MATCH(8,$Z$8:$Z$207,0)+1)),"")</f>
        <v/>
      </c>
      <c r="D15" s="11" t="str">
        <f aca="false">IFERROR(IF(INDEX('Meus preços da cidade'!$C:$C,MATCH(8,$Z$8:$Z$207,0)+1)="","",INDEX('Meus preços da cidade'!$C:$C,MATCH(8,$Z$8:$Z$207,0)+1)),"")</f>
        <v/>
      </c>
      <c r="E15" s="12" t="str">
        <f aca="false">IFERROR(IF(INDEX('Meus preços da cidade'!$E:$E,MATCH(8,$Z$8:$Z$207,0)+1)="","",INDEX('Meus preços da cidade'!$E:$E,MATCH(8,$Z$8:$Z$207,0)+1)),"")</f>
        <v/>
      </c>
      <c r="F15" s="13" t="str">
        <f aca="false">IFERROR(IF(INDEX('Meus preços da cidade'!$G:$G,MATCH(8,$Z$8:$Z$207,0)+1)="","",INDEX('Meus preços da cidade'!$G:$G,MATCH(8,$Z$8:$Z$207,0)+1)),"")</f>
        <v/>
      </c>
      <c r="Y15" s="0" t="str">
        <f aca="false">SUBSTITUTE(SUBSTITUTE(SUBSTITUTE(SUBSTITUTE(SUBSTITUTE(SUBSTITUTE(SUBSTITUTE(SUBSTITUTE(SUBSTITUTE(SUBSTITUTE(SUBSTITUTE(SUBSTITUTE(SUBSTITUTE(SUBSTITUTE(LOWER('Meus preços da cidade'!A9&amp;" "&amp;'Meus preços da cidade'!B9&amp;" "&amp;'Meus preços da cidade'!H9),"á","a"),"à","a"),"ã","a"),"â","a"),"é","e"),"ê","e"),"í","i"),"ó","o"),"ô","o"),"õ","o"),"ú","u"),"ç","c"),"-"," ")," ","")</f>
        <v/>
      </c>
      <c r="Z15" s="0" t="str">
        <f aca="false">IF($Z$2="","",IF(AND(ISNUMBER(SEARCH($Z$2,Y15)),OR($Z$3="",ISNUMBER(SEARCH($Z$3,Y15))),OR($Z$4="",ISNUMBER(SEARCH($Z$4,Y15)))),MAX($Z$7:Z14)+1,""))</f>
        <v/>
      </c>
    </row>
    <row r="16" customFormat="false" ht="31.5" hidden="false" customHeight="true" outlineLevel="0" collapsed="false">
      <c r="B16" s="9" t="str">
        <f aca="false">IFERROR(IF(INDEX('Meus preços da cidade'!$A:$A,MATCH(9,$Z$8:$Z$207,0)+1)="","",INDEX('Meus preços da cidade'!$A:$A,MATCH(9,$Z$8:$Z$207,0)+1)),"")</f>
        <v/>
      </c>
      <c r="C16" s="10" t="str">
        <f aca="false">IFERROR(IF(INDEX('Meus preços da cidade'!$B:$B,MATCH(9,$Z$8:$Z$207,0)+1)="","",INDEX('Meus preços da cidade'!$B:$B,MATCH(9,$Z$8:$Z$207,0)+1)),"")</f>
        <v/>
      </c>
      <c r="D16" s="11" t="str">
        <f aca="false">IFERROR(IF(INDEX('Meus preços da cidade'!$C:$C,MATCH(9,$Z$8:$Z$207,0)+1)="","",INDEX('Meus preços da cidade'!$C:$C,MATCH(9,$Z$8:$Z$207,0)+1)),"")</f>
        <v/>
      </c>
      <c r="E16" s="12" t="str">
        <f aca="false">IFERROR(IF(INDEX('Meus preços da cidade'!$E:$E,MATCH(9,$Z$8:$Z$207,0)+1)="","",INDEX('Meus preços da cidade'!$E:$E,MATCH(9,$Z$8:$Z$207,0)+1)),"")</f>
        <v/>
      </c>
      <c r="F16" s="13" t="str">
        <f aca="false">IFERROR(IF(INDEX('Meus preços da cidade'!$G:$G,MATCH(9,$Z$8:$Z$207,0)+1)="","",INDEX('Meus preços da cidade'!$G:$G,MATCH(9,$Z$8:$Z$207,0)+1)),"")</f>
        <v/>
      </c>
      <c r="Y16" s="0" t="str">
        <f aca="false">SUBSTITUTE(SUBSTITUTE(SUBSTITUTE(SUBSTITUTE(SUBSTITUTE(SUBSTITUTE(SUBSTITUTE(SUBSTITUTE(SUBSTITUTE(SUBSTITUTE(SUBSTITUTE(SUBSTITUTE(SUBSTITUTE(SUBSTITUTE(LOWER('Meus preços da cidade'!A10&amp;" "&amp;'Meus preços da cidade'!B10&amp;" "&amp;'Meus preços da cidade'!H10),"á","a"),"à","a"),"ã","a"),"â","a"),"é","e"),"ê","e"),"í","i"),"ó","o"),"ô","o"),"õ","o"),"ú","u"),"ç","c"),"-"," ")," ","")</f>
        <v/>
      </c>
      <c r="Z16" s="0" t="str">
        <f aca="false">IF($Z$2="","",IF(AND(ISNUMBER(SEARCH($Z$2,Y16)),OR($Z$3="",ISNUMBER(SEARCH($Z$3,Y16))),OR($Z$4="",ISNUMBER(SEARCH($Z$4,Y16)))),MAX($Z$7:Z15)+1,""))</f>
        <v/>
      </c>
    </row>
    <row r="17" customFormat="false" ht="31.5" hidden="false" customHeight="true" outlineLevel="0" collapsed="false">
      <c r="B17" s="9" t="str">
        <f aca="false">IFERROR(IF(INDEX('Meus preços da cidade'!$A:$A,MATCH(10,$Z$8:$Z$207,0)+1)="","",INDEX('Meus preços da cidade'!$A:$A,MATCH(10,$Z$8:$Z$207,0)+1)),"")</f>
        <v/>
      </c>
      <c r="C17" s="10" t="str">
        <f aca="false">IFERROR(IF(INDEX('Meus preços da cidade'!$B:$B,MATCH(10,$Z$8:$Z$207,0)+1)="","",INDEX('Meus preços da cidade'!$B:$B,MATCH(10,$Z$8:$Z$207,0)+1)),"")</f>
        <v/>
      </c>
      <c r="D17" s="11" t="str">
        <f aca="false">IFERROR(IF(INDEX('Meus preços da cidade'!$C:$C,MATCH(10,$Z$8:$Z$207,0)+1)="","",INDEX('Meus preços da cidade'!$C:$C,MATCH(10,$Z$8:$Z$207,0)+1)),"")</f>
        <v/>
      </c>
      <c r="E17" s="12" t="str">
        <f aca="false">IFERROR(IF(INDEX('Meus preços da cidade'!$E:$E,MATCH(10,$Z$8:$Z$207,0)+1)="","",INDEX('Meus preços da cidade'!$E:$E,MATCH(10,$Z$8:$Z$207,0)+1)),"")</f>
        <v/>
      </c>
      <c r="F17" s="13" t="str">
        <f aca="false">IFERROR(IF(INDEX('Meus preços da cidade'!$G:$G,MATCH(10,$Z$8:$Z$207,0)+1)="","",INDEX('Meus preços da cidade'!$G:$G,MATCH(10,$Z$8:$Z$207,0)+1)),"")</f>
        <v/>
      </c>
      <c r="Y17" s="0" t="str">
        <f aca="false">SUBSTITUTE(SUBSTITUTE(SUBSTITUTE(SUBSTITUTE(SUBSTITUTE(SUBSTITUTE(SUBSTITUTE(SUBSTITUTE(SUBSTITUTE(SUBSTITUTE(SUBSTITUTE(SUBSTITUTE(SUBSTITUTE(SUBSTITUTE(LOWER('Meus preços da cidade'!A11&amp;" "&amp;'Meus preços da cidade'!B11&amp;" "&amp;'Meus preços da cidade'!H11),"á","a"),"à","a"),"ã","a"),"â","a"),"é","e"),"ê","e"),"í","i"),"ó","o"),"ô","o"),"õ","o"),"ú","u"),"ç","c"),"-"," ")," ","")</f>
        <v/>
      </c>
      <c r="Z17" s="0" t="str">
        <f aca="false">IF($Z$2="","",IF(AND(ISNUMBER(SEARCH($Z$2,Y17)),OR($Z$3="",ISNUMBER(SEARCH($Z$3,Y17))),OR($Z$4="",ISNUMBER(SEARCH($Z$4,Y17)))),MAX($Z$7:Z16)+1,""))</f>
        <v/>
      </c>
    </row>
    <row r="18" customFormat="false" ht="31.5" hidden="false" customHeight="true" outlineLevel="0" collapsed="false">
      <c r="B18" s="9" t="str">
        <f aca="false">IFERROR(IF(INDEX('Meus preços da cidade'!$A:$A,MATCH(11,$Z$8:$Z$207,0)+1)="","",INDEX('Meus preços da cidade'!$A:$A,MATCH(11,$Z$8:$Z$207,0)+1)),"")</f>
        <v/>
      </c>
      <c r="C18" s="10" t="str">
        <f aca="false">IFERROR(IF(INDEX('Meus preços da cidade'!$B:$B,MATCH(11,$Z$8:$Z$207,0)+1)="","",INDEX('Meus preços da cidade'!$B:$B,MATCH(11,$Z$8:$Z$207,0)+1)),"")</f>
        <v/>
      </c>
      <c r="D18" s="11" t="str">
        <f aca="false">IFERROR(IF(INDEX('Meus preços da cidade'!$C:$C,MATCH(11,$Z$8:$Z$207,0)+1)="","",INDEX('Meus preços da cidade'!$C:$C,MATCH(11,$Z$8:$Z$207,0)+1)),"")</f>
        <v/>
      </c>
      <c r="E18" s="12" t="str">
        <f aca="false">IFERROR(IF(INDEX('Meus preços da cidade'!$E:$E,MATCH(11,$Z$8:$Z$207,0)+1)="","",INDEX('Meus preços da cidade'!$E:$E,MATCH(11,$Z$8:$Z$207,0)+1)),"")</f>
        <v/>
      </c>
      <c r="F18" s="13" t="str">
        <f aca="false">IFERROR(IF(INDEX('Meus preços da cidade'!$G:$G,MATCH(11,$Z$8:$Z$207,0)+1)="","",INDEX('Meus preços da cidade'!$G:$G,MATCH(11,$Z$8:$Z$207,0)+1)),"")</f>
        <v/>
      </c>
      <c r="Y18" s="0" t="str">
        <f aca="false">SUBSTITUTE(SUBSTITUTE(SUBSTITUTE(SUBSTITUTE(SUBSTITUTE(SUBSTITUTE(SUBSTITUTE(SUBSTITUTE(SUBSTITUTE(SUBSTITUTE(SUBSTITUTE(SUBSTITUTE(SUBSTITUTE(SUBSTITUTE(LOWER('Meus preços da cidade'!A12&amp;" "&amp;'Meus preços da cidade'!B12&amp;" "&amp;'Meus preços da cidade'!H12),"á","a"),"à","a"),"ã","a"),"â","a"),"é","e"),"ê","e"),"í","i"),"ó","o"),"ô","o"),"õ","o"),"ú","u"),"ç","c"),"-"," ")," ","")</f>
        <v/>
      </c>
      <c r="Z18" s="0" t="str">
        <f aca="false">IF($Z$2="","",IF(AND(ISNUMBER(SEARCH($Z$2,Y18)),OR($Z$3="",ISNUMBER(SEARCH($Z$3,Y18))),OR($Z$4="",ISNUMBER(SEARCH($Z$4,Y18)))),MAX($Z$7:Z17)+1,""))</f>
        <v/>
      </c>
    </row>
    <row r="19" customFormat="false" ht="31.5" hidden="false" customHeight="true" outlineLevel="0" collapsed="false">
      <c r="B19" s="9" t="str">
        <f aca="false">IFERROR(IF(INDEX('Meus preços da cidade'!$A:$A,MATCH(12,$Z$8:$Z$207,0)+1)="","",INDEX('Meus preços da cidade'!$A:$A,MATCH(12,$Z$8:$Z$207,0)+1)),"")</f>
        <v/>
      </c>
      <c r="C19" s="10" t="str">
        <f aca="false">IFERROR(IF(INDEX('Meus preços da cidade'!$B:$B,MATCH(12,$Z$8:$Z$207,0)+1)="","",INDEX('Meus preços da cidade'!$B:$B,MATCH(12,$Z$8:$Z$207,0)+1)),"")</f>
        <v/>
      </c>
      <c r="D19" s="11" t="str">
        <f aca="false">IFERROR(IF(INDEX('Meus preços da cidade'!$C:$C,MATCH(12,$Z$8:$Z$207,0)+1)="","",INDEX('Meus preços da cidade'!$C:$C,MATCH(12,$Z$8:$Z$207,0)+1)),"")</f>
        <v/>
      </c>
      <c r="E19" s="12" t="str">
        <f aca="false">IFERROR(IF(INDEX('Meus preços da cidade'!$E:$E,MATCH(12,$Z$8:$Z$207,0)+1)="","",INDEX('Meus preços da cidade'!$E:$E,MATCH(12,$Z$8:$Z$207,0)+1)),"")</f>
        <v/>
      </c>
      <c r="F19" s="13" t="str">
        <f aca="false">IFERROR(IF(INDEX('Meus preços da cidade'!$G:$G,MATCH(12,$Z$8:$Z$207,0)+1)="","",INDEX('Meus preços da cidade'!$G:$G,MATCH(12,$Z$8:$Z$207,0)+1)),"")</f>
        <v/>
      </c>
      <c r="Y19" s="0" t="str">
        <f aca="false">SUBSTITUTE(SUBSTITUTE(SUBSTITUTE(SUBSTITUTE(SUBSTITUTE(SUBSTITUTE(SUBSTITUTE(SUBSTITUTE(SUBSTITUTE(SUBSTITUTE(SUBSTITUTE(SUBSTITUTE(SUBSTITUTE(SUBSTITUTE(LOWER('Meus preços da cidade'!A13&amp;" "&amp;'Meus preços da cidade'!B13&amp;" "&amp;'Meus preços da cidade'!H13),"á","a"),"à","a"),"ã","a"),"â","a"),"é","e"),"ê","e"),"í","i"),"ó","o"),"ô","o"),"õ","o"),"ú","u"),"ç","c"),"-"," ")," ","")</f>
        <v/>
      </c>
      <c r="Z19" s="0" t="str">
        <f aca="false">IF($Z$2="","",IF(AND(ISNUMBER(SEARCH($Z$2,Y19)),OR($Z$3="",ISNUMBER(SEARCH($Z$3,Y19))),OR($Z$4="",ISNUMBER(SEARCH($Z$4,Y19)))),MAX($Z$7:Z18)+1,""))</f>
        <v/>
      </c>
    </row>
    <row r="20" customFormat="false" ht="31.5" hidden="false" customHeight="true" outlineLevel="0" collapsed="false">
      <c r="B20" s="9" t="str">
        <f aca="false">IFERROR(IF(INDEX('Meus preços da cidade'!$A:$A,MATCH(13,$Z$8:$Z$207,0)+1)="","",INDEX('Meus preços da cidade'!$A:$A,MATCH(13,$Z$8:$Z$207,0)+1)),"")</f>
        <v/>
      </c>
      <c r="C20" s="10" t="str">
        <f aca="false">IFERROR(IF(INDEX('Meus preços da cidade'!$B:$B,MATCH(13,$Z$8:$Z$207,0)+1)="","",INDEX('Meus preços da cidade'!$B:$B,MATCH(13,$Z$8:$Z$207,0)+1)),"")</f>
        <v/>
      </c>
      <c r="D20" s="11" t="str">
        <f aca="false">IFERROR(IF(INDEX('Meus preços da cidade'!$C:$C,MATCH(13,$Z$8:$Z$207,0)+1)="","",INDEX('Meus preços da cidade'!$C:$C,MATCH(13,$Z$8:$Z$207,0)+1)),"")</f>
        <v/>
      </c>
      <c r="E20" s="12" t="str">
        <f aca="false">IFERROR(IF(INDEX('Meus preços da cidade'!$E:$E,MATCH(13,$Z$8:$Z$207,0)+1)="","",INDEX('Meus preços da cidade'!$E:$E,MATCH(13,$Z$8:$Z$207,0)+1)),"")</f>
        <v/>
      </c>
      <c r="F20" s="13" t="str">
        <f aca="false">IFERROR(IF(INDEX('Meus preços da cidade'!$G:$G,MATCH(13,$Z$8:$Z$207,0)+1)="","",INDEX('Meus preços da cidade'!$G:$G,MATCH(13,$Z$8:$Z$207,0)+1)),"")</f>
        <v/>
      </c>
      <c r="Y20" s="0" t="str">
        <f aca="false">SUBSTITUTE(SUBSTITUTE(SUBSTITUTE(SUBSTITUTE(SUBSTITUTE(SUBSTITUTE(SUBSTITUTE(SUBSTITUTE(SUBSTITUTE(SUBSTITUTE(SUBSTITUTE(SUBSTITUTE(SUBSTITUTE(SUBSTITUTE(LOWER('Meus preços da cidade'!A14&amp;" "&amp;'Meus preços da cidade'!B14&amp;" "&amp;'Meus preços da cidade'!H14),"á","a"),"à","a"),"ã","a"),"â","a"),"é","e"),"ê","e"),"í","i"),"ó","o"),"ô","o"),"õ","o"),"ú","u"),"ç","c"),"-"," ")," ","")</f>
        <v/>
      </c>
      <c r="Z20" s="0" t="str">
        <f aca="false">IF($Z$2="","",IF(AND(ISNUMBER(SEARCH($Z$2,Y20)),OR($Z$3="",ISNUMBER(SEARCH($Z$3,Y20))),OR($Z$4="",ISNUMBER(SEARCH($Z$4,Y20)))),MAX($Z$7:Z19)+1,""))</f>
        <v/>
      </c>
    </row>
    <row r="21" customFormat="false" ht="31.5" hidden="false" customHeight="true" outlineLevel="0" collapsed="false">
      <c r="B21" s="9" t="str">
        <f aca="false">IFERROR(IF(INDEX('Meus preços da cidade'!$A:$A,MATCH(14,$Z$8:$Z$207,0)+1)="","",INDEX('Meus preços da cidade'!$A:$A,MATCH(14,$Z$8:$Z$207,0)+1)),"")</f>
        <v/>
      </c>
      <c r="C21" s="10" t="str">
        <f aca="false">IFERROR(IF(INDEX('Meus preços da cidade'!$B:$B,MATCH(14,$Z$8:$Z$207,0)+1)="","",INDEX('Meus preços da cidade'!$B:$B,MATCH(14,$Z$8:$Z$207,0)+1)),"")</f>
        <v/>
      </c>
      <c r="D21" s="11" t="str">
        <f aca="false">IFERROR(IF(INDEX('Meus preços da cidade'!$C:$C,MATCH(14,$Z$8:$Z$207,0)+1)="","",INDEX('Meus preços da cidade'!$C:$C,MATCH(14,$Z$8:$Z$207,0)+1)),"")</f>
        <v/>
      </c>
      <c r="E21" s="12" t="str">
        <f aca="false">IFERROR(IF(INDEX('Meus preços da cidade'!$E:$E,MATCH(14,$Z$8:$Z$207,0)+1)="","",INDEX('Meus preços da cidade'!$E:$E,MATCH(14,$Z$8:$Z$207,0)+1)),"")</f>
        <v/>
      </c>
      <c r="F21" s="13" t="str">
        <f aca="false">IFERROR(IF(INDEX('Meus preços da cidade'!$G:$G,MATCH(14,$Z$8:$Z$207,0)+1)="","",INDEX('Meus preços da cidade'!$G:$G,MATCH(14,$Z$8:$Z$207,0)+1)),"")</f>
        <v/>
      </c>
      <c r="Y21" s="0" t="str">
        <f aca="false">SUBSTITUTE(SUBSTITUTE(SUBSTITUTE(SUBSTITUTE(SUBSTITUTE(SUBSTITUTE(SUBSTITUTE(SUBSTITUTE(SUBSTITUTE(SUBSTITUTE(SUBSTITUTE(SUBSTITUTE(SUBSTITUTE(SUBSTITUTE(LOWER('Meus preços da cidade'!A15&amp;" "&amp;'Meus preços da cidade'!B15&amp;" "&amp;'Meus preços da cidade'!H15),"á","a"),"à","a"),"ã","a"),"â","a"),"é","e"),"ê","e"),"í","i"),"ó","o"),"ô","o"),"õ","o"),"ú","u"),"ç","c"),"-"," ")," ","")</f>
        <v/>
      </c>
      <c r="Z21" s="0" t="str">
        <f aca="false">IF($Z$2="","",IF(AND(ISNUMBER(SEARCH($Z$2,Y21)),OR($Z$3="",ISNUMBER(SEARCH($Z$3,Y21))),OR($Z$4="",ISNUMBER(SEARCH($Z$4,Y21)))),MAX($Z$7:Z20)+1,""))</f>
        <v/>
      </c>
    </row>
    <row r="22" customFormat="false" ht="31.5" hidden="false" customHeight="true" outlineLevel="0" collapsed="false">
      <c r="B22" s="9" t="str">
        <f aca="false">IFERROR(IF(INDEX('Meus preços da cidade'!$A:$A,MATCH(15,$Z$8:$Z$207,0)+1)="","",INDEX('Meus preços da cidade'!$A:$A,MATCH(15,$Z$8:$Z$207,0)+1)),"")</f>
        <v/>
      </c>
      <c r="C22" s="10" t="str">
        <f aca="false">IFERROR(IF(INDEX('Meus preços da cidade'!$B:$B,MATCH(15,$Z$8:$Z$207,0)+1)="","",INDEX('Meus preços da cidade'!$B:$B,MATCH(15,$Z$8:$Z$207,0)+1)),"")</f>
        <v/>
      </c>
      <c r="D22" s="11" t="str">
        <f aca="false">IFERROR(IF(INDEX('Meus preços da cidade'!$C:$C,MATCH(15,$Z$8:$Z$207,0)+1)="","",INDEX('Meus preços da cidade'!$C:$C,MATCH(15,$Z$8:$Z$207,0)+1)),"")</f>
        <v/>
      </c>
      <c r="E22" s="12" t="str">
        <f aca="false">IFERROR(IF(INDEX('Meus preços da cidade'!$E:$E,MATCH(15,$Z$8:$Z$207,0)+1)="","",INDEX('Meus preços da cidade'!$E:$E,MATCH(15,$Z$8:$Z$207,0)+1)),"")</f>
        <v/>
      </c>
      <c r="F22" s="13" t="str">
        <f aca="false">IFERROR(IF(INDEX('Meus preços da cidade'!$G:$G,MATCH(15,$Z$8:$Z$207,0)+1)="","",INDEX('Meus preços da cidade'!$G:$G,MATCH(15,$Z$8:$Z$207,0)+1)),"")</f>
        <v/>
      </c>
      <c r="Y22" s="0" t="str">
        <f aca="false">SUBSTITUTE(SUBSTITUTE(SUBSTITUTE(SUBSTITUTE(SUBSTITUTE(SUBSTITUTE(SUBSTITUTE(SUBSTITUTE(SUBSTITUTE(SUBSTITUTE(SUBSTITUTE(SUBSTITUTE(SUBSTITUTE(SUBSTITUTE(LOWER('Meus preços da cidade'!A16&amp;" "&amp;'Meus preços da cidade'!B16&amp;" "&amp;'Meus preços da cidade'!H16),"á","a"),"à","a"),"ã","a"),"â","a"),"é","e"),"ê","e"),"í","i"),"ó","o"),"ô","o"),"õ","o"),"ú","u"),"ç","c"),"-"," ")," ","")</f>
        <v/>
      </c>
      <c r="Z22" s="0" t="str">
        <f aca="false">IF($Z$2="","",IF(AND(ISNUMBER(SEARCH($Z$2,Y22)),OR($Z$3="",ISNUMBER(SEARCH($Z$3,Y22))),OR($Z$4="",ISNUMBER(SEARCH($Z$4,Y22)))),MAX($Z$7:Z21)+1,""))</f>
        <v/>
      </c>
    </row>
    <row r="23" customFormat="false" ht="31.5" hidden="false" customHeight="true" outlineLevel="0" collapsed="false">
      <c r="B23" s="9" t="str">
        <f aca="false">IFERROR(IF(INDEX('Meus preços da cidade'!$A:$A,MATCH(16,$Z$8:$Z$207,0)+1)="","",INDEX('Meus preços da cidade'!$A:$A,MATCH(16,$Z$8:$Z$207,0)+1)),"")</f>
        <v/>
      </c>
      <c r="C23" s="10" t="str">
        <f aca="false">IFERROR(IF(INDEX('Meus preços da cidade'!$B:$B,MATCH(16,$Z$8:$Z$207,0)+1)="","",INDEX('Meus preços da cidade'!$B:$B,MATCH(16,$Z$8:$Z$207,0)+1)),"")</f>
        <v/>
      </c>
      <c r="D23" s="11" t="str">
        <f aca="false">IFERROR(IF(INDEX('Meus preços da cidade'!$C:$C,MATCH(16,$Z$8:$Z$207,0)+1)="","",INDEX('Meus preços da cidade'!$C:$C,MATCH(16,$Z$8:$Z$207,0)+1)),"")</f>
        <v/>
      </c>
      <c r="E23" s="12" t="str">
        <f aca="false">IFERROR(IF(INDEX('Meus preços da cidade'!$E:$E,MATCH(16,$Z$8:$Z$207,0)+1)="","",INDEX('Meus preços da cidade'!$E:$E,MATCH(16,$Z$8:$Z$207,0)+1)),"")</f>
        <v/>
      </c>
      <c r="F23" s="13" t="str">
        <f aca="false">IFERROR(IF(INDEX('Meus preços da cidade'!$G:$G,MATCH(16,$Z$8:$Z$207,0)+1)="","",INDEX('Meus preços da cidade'!$G:$G,MATCH(16,$Z$8:$Z$207,0)+1)),"")</f>
        <v/>
      </c>
      <c r="Y23" s="0" t="str">
        <f aca="false">SUBSTITUTE(SUBSTITUTE(SUBSTITUTE(SUBSTITUTE(SUBSTITUTE(SUBSTITUTE(SUBSTITUTE(SUBSTITUTE(SUBSTITUTE(SUBSTITUTE(SUBSTITUTE(SUBSTITUTE(SUBSTITUTE(SUBSTITUTE(LOWER('Meus preços da cidade'!A17&amp;" "&amp;'Meus preços da cidade'!B17&amp;" "&amp;'Meus preços da cidade'!H17),"á","a"),"à","a"),"ã","a"),"â","a"),"é","e"),"ê","e"),"í","i"),"ó","o"),"ô","o"),"õ","o"),"ú","u"),"ç","c"),"-"," ")," ","")</f>
        <v/>
      </c>
      <c r="Z23" s="0" t="str">
        <f aca="false">IF($Z$2="","",IF(AND(ISNUMBER(SEARCH($Z$2,Y23)),OR($Z$3="",ISNUMBER(SEARCH($Z$3,Y23))),OR($Z$4="",ISNUMBER(SEARCH($Z$4,Y23)))),MAX($Z$7:Z22)+1,""))</f>
        <v/>
      </c>
    </row>
    <row r="24" customFormat="false" ht="31.5" hidden="false" customHeight="true" outlineLevel="0" collapsed="false">
      <c r="B24" s="9" t="str">
        <f aca="false">IFERROR(IF(INDEX('Meus preços da cidade'!$A:$A,MATCH(17,$Z$8:$Z$207,0)+1)="","",INDEX('Meus preços da cidade'!$A:$A,MATCH(17,$Z$8:$Z$207,0)+1)),"")</f>
        <v/>
      </c>
      <c r="C24" s="10" t="str">
        <f aca="false">IFERROR(IF(INDEX('Meus preços da cidade'!$B:$B,MATCH(17,$Z$8:$Z$207,0)+1)="","",INDEX('Meus preços da cidade'!$B:$B,MATCH(17,$Z$8:$Z$207,0)+1)),"")</f>
        <v/>
      </c>
      <c r="D24" s="11" t="str">
        <f aca="false">IFERROR(IF(INDEX('Meus preços da cidade'!$C:$C,MATCH(17,$Z$8:$Z$207,0)+1)="","",INDEX('Meus preços da cidade'!$C:$C,MATCH(17,$Z$8:$Z$207,0)+1)),"")</f>
        <v/>
      </c>
      <c r="E24" s="12" t="str">
        <f aca="false">IFERROR(IF(INDEX('Meus preços da cidade'!$E:$E,MATCH(17,$Z$8:$Z$207,0)+1)="","",INDEX('Meus preços da cidade'!$E:$E,MATCH(17,$Z$8:$Z$207,0)+1)),"")</f>
        <v/>
      </c>
      <c r="F24" s="13" t="str">
        <f aca="false">IFERROR(IF(INDEX('Meus preços da cidade'!$G:$G,MATCH(17,$Z$8:$Z$207,0)+1)="","",INDEX('Meus preços da cidade'!$G:$G,MATCH(17,$Z$8:$Z$207,0)+1)),"")</f>
        <v/>
      </c>
      <c r="Y24" s="0" t="str">
        <f aca="false">SUBSTITUTE(SUBSTITUTE(SUBSTITUTE(SUBSTITUTE(SUBSTITUTE(SUBSTITUTE(SUBSTITUTE(SUBSTITUTE(SUBSTITUTE(SUBSTITUTE(SUBSTITUTE(SUBSTITUTE(SUBSTITUTE(SUBSTITUTE(LOWER('Meus preços da cidade'!A18&amp;" "&amp;'Meus preços da cidade'!B18&amp;" "&amp;'Meus preços da cidade'!H18),"á","a"),"à","a"),"ã","a"),"â","a"),"é","e"),"ê","e"),"í","i"),"ó","o"),"ô","o"),"õ","o"),"ú","u"),"ç","c"),"-"," ")," ","")</f>
        <v/>
      </c>
      <c r="Z24" s="0" t="str">
        <f aca="false">IF($Z$2="","",IF(AND(ISNUMBER(SEARCH($Z$2,Y24)),OR($Z$3="",ISNUMBER(SEARCH($Z$3,Y24))),OR($Z$4="",ISNUMBER(SEARCH($Z$4,Y24)))),MAX($Z$7:Z23)+1,""))</f>
        <v/>
      </c>
    </row>
    <row r="25" customFormat="false" ht="31.5" hidden="false" customHeight="true" outlineLevel="0" collapsed="false">
      <c r="B25" s="9" t="str">
        <f aca="false">IFERROR(IF(INDEX('Meus preços da cidade'!$A:$A,MATCH(18,$Z$8:$Z$207,0)+1)="","",INDEX('Meus preços da cidade'!$A:$A,MATCH(18,$Z$8:$Z$207,0)+1)),"")</f>
        <v/>
      </c>
      <c r="C25" s="10" t="str">
        <f aca="false">IFERROR(IF(INDEX('Meus preços da cidade'!$B:$B,MATCH(18,$Z$8:$Z$207,0)+1)="","",INDEX('Meus preços da cidade'!$B:$B,MATCH(18,$Z$8:$Z$207,0)+1)),"")</f>
        <v/>
      </c>
      <c r="D25" s="11" t="str">
        <f aca="false">IFERROR(IF(INDEX('Meus preços da cidade'!$C:$C,MATCH(18,$Z$8:$Z$207,0)+1)="","",INDEX('Meus preços da cidade'!$C:$C,MATCH(18,$Z$8:$Z$207,0)+1)),"")</f>
        <v/>
      </c>
      <c r="E25" s="12" t="str">
        <f aca="false">IFERROR(IF(INDEX('Meus preços da cidade'!$E:$E,MATCH(18,$Z$8:$Z$207,0)+1)="","",INDEX('Meus preços da cidade'!$E:$E,MATCH(18,$Z$8:$Z$207,0)+1)),"")</f>
        <v/>
      </c>
      <c r="F25" s="13" t="str">
        <f aca="false">IFERROR(IF(INDEX('Meus preços da cidade'!$G:$G,MATCH(18,$Z$8:$Z$207,0)+1)="","",INDEX('Meus preços da cidade'!$G:$G,MATCH(18,$Z$8:$Z$207,0)+1)),"")</f>
        <v/>
      </c>
      <c r="Y25" s="0" t="str">
        <f aca="false">SUBSTITUTE(SUBSTITUTE(SUBSTITUTE(SUBSTITUTE(SUBSTITUTE(SUBSTITUTE(SUBSTITUTE(SUBSTITUTE(SUBSTITUTE(SUBSTITUTE(SUBSTITUTE(SUBSTITUTE(SUBSTITUTE(SUBSTITUTE(LOWER('Meus preços da cidade'!A19&amp;" "&amp;'Meus preços da cidade'!B19&amp;" "&amp;'Meus preços da cidade'!H19),"á","a"),"à","a"),"ã","a"),"â","a"),"é","e"),"ê","e"),"í","i"),"ó","o"),"ô","o"),"õ","o"),"ú","u"),"ç","c"),"-"," ")," ","")</f>
        <v/>
      </c>
      <c r="Z25" s="0" t="str">
        <f aca="false">IF($Z$2="","",IF(AND(ISNUMBER(SEARCH($Z$2,Y25)),OR($Z$3="",ISNUMBER(SEARCH($Z$3,Y25))),OR($Z$4="",ISNUMBER(SEARCH($Z$4,Y25)))),MAX($Z$7:Z24)+1,""))</f>
        <v/>
      </c>
    </row>
    <row r="26" customFormat="false" ht="31.5" hidden="false" customHeight="true" outlineLevel="0" collapsed="false">
      <c r="B26" s="9" t="str">
        <f aca="false">IFERROR(IF(INDEX('Meus preços da cidade'!$A:$A,MATCH(19,$Z$8:$Z$207,0)+1)="","",INDEX('Meus preços da cidade'!$A:$A,MATCH(19,$Z$8:$Z$207,0)+1)),"")</f>
        <v/>
      </c>
      <c r="C26" s="10" t="str">
        <f aca="false">IFERROR(IF(INDEX('Meus preços da cidade'!$B:$B,MATCH(19,$Z$8:$Z$207,0)+1)="","",INDEX('Meus preços da cidade'!$B:$B,MATCH(19,$Z$8:$Z$207,0)+1)),"")</f>
        <v/>
      </c>
      <c r="D26" s="11" t="str">
        <f aca="false">IFERROR(IF(INDEX('Meus preços da cidade'!$C:$C,MATCH(19,$Z$8:$Z$207,0)+1)="","",INDEX('Meus preços da cidade'!$C:$C,MATCH(19,$Z$8:$Z$207,0)+1)),"")</f>
        <v/>
      </c>
      <c r="E26" s="12" t="str">
        <f aca="false">IFERROR(IF(INDEX('Meus preços da cidade'!$E:$E,MATCH(19,$Z$8:$Z$207,0)+1)="","",INDEX('Meus preços da cidade'!$E:$E,MATCH(19,$Z$8:$Z$207,0)+1)),"")</f>
        <v/>
      </c>
      <c r="F26" s="13" t="str">
        <f aca="false">IFERROR(IF(INDEX('Meus preços da cidade'!$G:$G,MATCH(19,$Z$8:$Z$207,0)+1)="","",INDEX('Meus preços da cidade'!$G:$G,MATCH(19,$Z$8:$Z$207,0)+1)),"")</f>
        <v/>
      </c>
      <c r="Y26" s="0" t="str">
        <f aca="false">SUBSTITUTE(SUBSTITUTE(SUBSTITUTE(SUBSTITUTE(SUBSTITUTE(SUBSTITUTE(SUBSTITUTE(SUBSTITUTE(SUBSTITUTE(SUBSTITUTE(SUBSTITUTE(SUBSTITUTE(SUBSTITUTE(SUBSTITUTE(LOWER('Meus preços da cidade'!A20&amp;" "&amp;'Meus preços da cidade'!B20&amp;" "&amp;'Meus preços da cidade'!H20),"á","a"),"à","a"),"ã","a"),"â","a"),"é","e"),"ê","e"),"í","i"),"ó","o"),"ô","o"),"õ","o"),"ú","u"),"ç","c"),"-"," ")," ","")</f>
        <v/>
      </c>
      <c r="Z26" s="0" t="str">
        <f aca="false">IF($Z$2="","",IF(AND(ISNUMBER(SEARCH($Z$2,Y26)),OR($Z$3="",ISNUMBER(SEARCH($Z$3,Y26))),OR($Z$4="",ISNUMBER(SEARCH($Z$4,Y26)))),MAX($Z$7:Z25)+1,""))</f>
        <v/>
      </c>
    </row>
    <row r="27" customFormat="false" ht="31.5" hidden="false" customHeight="true" outlineLevel="0" collapsed="false">
      <c r="B27" s="9" t="str">
        <f aca="false">IFERROR(IF(INDEX('Meus preços da cidade'!$A:$A,MATCH(20,$Z$8:$Z$207,0)+1)="","",INDEX('Meus preços da cidade'!$A:$A,MATCH(20,$Z$8:$Z$207,0)+1)),"")</f>
        <v/>
      </c>
      <c r="C27" s="10" t="str">
        <f aca="false">IFERROR(IF(INDEX('Meus preços da cidade'!$B:$B,MATCH(20,$Z$8:$Z$207,0)+1)="","",INDEX('Meus preços da cidade'!$B:$B,MATCH(20,$Z$8:$Z$207,0)+1)),"")</f>
        <v/>
      </c>
      <c r="D27" s="11" t="str">
        <f aca="false">IFERROR(IF(INDEX('Meus preços da cidade'!$C:$C,MATCH(20,$Z$8:$Z$207,0)+1)="","",INDEX('Meus preços da cidade'!$C:$C,MATCH(20,$Z$8:$Z$207,0)+1)),"")</f>
        <v/>
      </c>
      <c r="E27" s="12" t="str">
        <f aca="false">IFERROR(IF(INDEX('Meus preços da cidade'!$E:$E,MATCH(20,$Z$8:$Z$207,0)+1)="","",INDEX('Meus preços da cidade'!$E:$E,MATCH(20,$Z$8:$Z$207,0)+1)),"")</f>
        <v/>
      </c>
      <c r="F27" s="13" t="str">
        <f aca="false">IFERROR(IF(INDEX('Meus preços da cidade'!$G:$G,MATCH(20,$Z$8:$Z$207,0)+1)="","",INDEX('Meus preços da cidade'!$G:$G,MATCH(20,$Z$8:$Z$207,0)+1)),"")</f>
        <v/>
      </c>
      <c r="Y27" s="0" t="str">
        <f aca="false">SUBSTITUTE(SUBSTITUTE(SUBSTITUTE(SUBSTITUTE(SUBSTITUTE(SUBSTITUTE(SUBSTITUTE(SUBSTITUTE(SUBSTITUTE(SUBSTITUTE(SUBSTITUTE(SUBSTITUTE(SUBSTITUTE(SUBSTITUTE(LOWER('Meus preços da cidade'!A21&amp;" "&amp;'Meus preços da cidade'!B21&amp;" "&amp;'Meus preços da cidade'!H21),"á","a"),"à","a"),"ã","a"),"â","a"),"é","e"),"ê","e"),"í","i"),"ó","o"),"ô","o"),"õ","o"),"ú","u"),"ç","c"),"-"," ")," ","")</f>
        <v/>
      </c>
      <c r="Z27" s="0" t="str">
        <f aca="false">IF($Z$2="","",IF(AND(ISNUMBER(SEARCH($Z$2,Y27)),OR($Z$3="",ISNUMBER(SEARCH($Z$3,Y27))),OR($Z$4="",ISNUMBER(SEARCH($Z$4,Y27)))),MAX($Z$7:Z26)+1,""))</f>
        <v/>
      </c>
    </row>
    <row r="28" customFormat="false" ht="31.5" hidden="false" customHeight="true" outlineLevel="0" collapsed="false">
      <c r="B28" s="9" t="str">
        <f aca="false">IFERROR(IF(INDEX('Meus preços da cidade'!$A:$A,MATCH(21,$Z$8:$Z$207,0)+1)="","",INDEX('Meus preços da cidade'!$A:$A,MATCH(21,$Z$8:$Z$207,0)+1)),"")</f>
        <v/>
      </c>
      <c r="C28" s="10" t="str">
        <f aca="false">IFERROR(IF(INDEX('Meus preços da cidade'!$B:$B,MATCH(21,$Z$8:$Z$207,0)+1)="","",INDEX('Meus preços da cidade'!$B:$B,MATCH(21,$Z$8:$Z$207,0)+1)),"")</f>
        <v/>
      </c>
      <c r="D28" s="11" t="str">
        <f aca="false">IFERROR(IF(INDEX('Meus preços da cidade'!$C:$C,MATCH(21,$Z$8:$Z$207,0)+1)="","",INDEX('Meus preços da cidade'!$C:$C,MATCH(21,$Z$8:$Z$207,0)+1)),"")</f>
        <v/>
      </c>
      <c r="E28" s="12" t="str">
        <f aca="false">IFERROR(IF(INDEX('Meus preços da cidade'!$E:$E,MATCH(21,$Z$8:$Z$207,0)+1)="","",INDEX('Meus preços da cidade'!$E:$E,MATCH(21,$Z$8:$Z$207,0)+1)),"")</f>
        <v/>
      </c>
      <c r="F28" s="13" t="str">
        <f aca="false">IFERROR(IF(INDEX('Meus preços da cidade'!$G:$G,MATCH(21,$Z$8:$Z$207,0)+1)="","",INDEX('Meus preços da cidade'!$G:$G,MATCH(21,$Z$8:$Z$207,0)+1)),"")</f>
        <v/>
      </c>
      <c r="Y28" s="0" t="str">
        <f aca="false">SUBSTITUTE(SUBSTITUTE(SUBSTITUTE(SUBSTITUTE(SUBSTITUTE(SUBSTITUTE(SUBSTITUTE(SUBSTITUTE(SUBSTITUTE(SUBSTITUTE(SUBSTITUTE(SUBSTITUTE(SUBSTITUTE(SUBSTITUTE(LOWER('Meus preços da cidade'!A22&amp;" "&amp;'Meus preços da cidade'!B22&amp;" "&amp;'Meus preços da cidade'!H22),"á","a"),"à","a"),"ã","a"),"â","a"),"é","e"),"ê","e"),"í","i"),"ó","o"),"ô","o"),"õ","o"),"ú","u"),"ç","c"),"-"," ")," ","")</f>
        <v/>
      </c>
      <c r="Z28" s="0" t="str">
        <f aca="false">IF($Z$2="","",IF(AND(ISNUMBER(SEARCH($Z$2,Y28)),OR($Z$3="",ISNUMBER(SEARCH($Z$3,Y28))),OR($Z$4="",ISNUMBER(SEARCH($Z$4,Y28)))),MAX($Z$7:Z27)+1,""))</f>
        <v/>
      </c>
    </row>
    <row r="29" customFormat="false" ht="31.5" hidden="false" customHeight="true" outlineLevel="0" collapsed="false">
      <c r="B29" s="9" t="str">
        <f aca="false">IFERROR(IF(INDEX('Meus preços da cidade'!$A:$A,MATCH(22,$Z$8:$Z$207,0)+1)="","",INDEX('Meus preços da cidade'!$A:$A,MATCH(22,$Z$8:$Z$207,0)+1)),"")</f>
        <v/>
      </c>
      <c r="C29" s="10" t="str">
        <f aca="false">IFERROR(IF(INDEX('Meus preços da cidade'!$B:$B,MATCH(22,$Z$8:$Z$207,0)+1)="","",INDEX('Meus preços da cidade'!$B:$B,MATCH(22,$Z$8:$Z$207,0)+1)),"")</f>
        <v/>
      </c>
      <c r="D29" s="11" t="str">
        <f aca="false">IFERROR(IF(INDEX('Meus preços da cidade'!$C:$C,MATCH(22,$Z$8:$Z$207,0)+1)="","",INDEX('Meus preços da cidade'!$C:$C,MATCH(22,$Z$8:$Z$207,0)+1)),"")</f>
        <v/>
      </c>
      <c r="E29" s="12" t="str">
        <f aca="false">IFERROR(IF(INDEX('Meus preços da cidade'!$E:$E,MATCH(22,$Z$8:$Z$207,0)+1)="","",INDEX('Meus preços da cidade'!$E:$E,MATCH(22,$Z$8:$Z$207,0)+1)),"")</f>
        <v/>
      </c>
      <c r="F29" s="13" t="str">
        <f aca="false">IFERROR(IF(INDEX('Meus preços da cidade'!$G:$G,MATCH(22,$Z$8:$Z$207,0)+1)="","",INDEX('Meus preços da cidade'!$G:$G,MATCH(22,$Z$8:$Z$207,0)+1)),"")</f>
        <v/>
      </c>
      <c r="Y29" s="0" t="str">
        <f aca="false">SUBSTITUTE(SUBSTITUTE(SUBSTITUTE(SUBSTITUTE(SUBSTITUTE(SUBSTITUTE(SUBSTITUTE(SUBSTITUTE(SUBSTITUTE(SUBSTITUTE(SUBSTITUTE(SUBSTITUTE(SUBSTITUTE(SUBSTITUTE(LOWER('Meus preços da cidade'!A23&amp;" "&amp;'Meus preços da cidade'!B23&amp;" "&amp;'Meus preços da cidade'!H23),"á","a"),"à","a"),"ã","a"),"â","a"),"é","e"),"ê","e"),"í","i"),"ó","o"),"ô","o"),"õ","o"),"ú","u"),"ç","c"),"-"," ")," ","")</f>
        <v/>
      </c>
      <c r="Z29" s="0" t="str">
        <f aca="false">IF($Z$2="","",IF(AND(ISNUMBER(SEARCH($Z$2,Y29)),OR($Z$3="",ISNUMBER(SEARCH($Z$3,Y29))),OR($Z$4="",ISNUMBER(SEARCH($Z$4,Y29)))),MAX($Z$7:Z28)+1,""))</f>
        <v/>
      </c>
    </row>
    <row r="30" customFormat="false" ht="31.5" hidden="false" customHeight="true" outlineLevel="0" collapsed="false">
      <c r="B30" s="9" t="str">
        <f aca="false">IFERROR(IF(INDEX('Meus preços da cidade'!$A:$A,MATCH(23,$Z$8:$Z$207,0)+1)="","",INDEX('Meus preços da cidade'!$A:$A,MATCH(23,$Z$8:$Z$207,0)+1)),"")</f>
        <v/>
      </c>
      <c r="C30" s="10" t="str">
        <f aca="false">IFERROR(IF(INDEX('Meus preços da cidade'!$B:$B,MATCH(23,$Z$8:$Z$207,0)+1)="","",INDEX('Meus preços da cidade'!$B:$B,MATCH(23,$Z$8:$Z$207,0)+1)),"")</f>
        <v/>
      </c>
      <c r="D30" s="11" t="str">
        <f aca="false">IFERROR(IF(INDEX('Meus preços da cidade'!$C:$C,MATCH(23,$Z$8:$Z$207,0)+1)="","",INDEX('Meus preços da cidade'!$C:$C,MATCH(23,$Z$8:$Z$207,0)+1)),"")</f>
        <v/>
      </c>
      <c r="E30" s="12" t="str">
        <f aca="false">IFERROR(IF(INDEX('Meus preços da cidade'!$E:$E,MATCH(23,$Z$8:$Z$207,0)+1)="","",INDEX('Meus preços da cidade'!$E:$E,MATCH(23,$Z$8:$Z$207,0)+1)),"")</f>
        <v/>
      </c>
      <c r="F30" s="13" t="str">
        <f aca="false">IFERROR(IF(INDEX('Meus preços da cidade'!$G:$G,MATCH(23,$Z$8:$Z$207,0)+1)="","",INDEX('Meus preços da cidade'!$G:$G,MATCH(23,$Z$8:$Z$207,0)+1)),"")</f>
        <v/>
      </c>
      <c r="Y30" s="0" t="str">
        <f aca="false">SUBSTITUTE(SUBSTITUTE(SUBSTITUTE(SUBSTITUTE(SUBSTITUTE(SUBSTITUTE(SUBSTITUTE(SUBSTITUTE(SUBSTITUTE(SUBSTITUTE(SUBSTITUTE(SUBSTITUTE(SUBSTITUTE(SUBSTITUTE(LOWER('Meus preços da cidade'!A24&amp;" "&amp;'Meus preços da cidade'!B24&amp;" "&amp;'Meus preços da cidade'!H24),"á","a"),"à","a"),"ã","a"),"â","a"),"é","e"),"ê","e"),"í","i"),"ó","o"),"ô","o"),"õ","o"),"ú","u"),"ç","c"),"-"," ")," ","")</f>
        <v/>
      </c>
      <c r="Z30" s="0" t="str">
        <f aca="false">IF($Z$2="","",IF(AND(ISNUMBER(SEARCH($Z$2,Y30)),OR($Z$3="",ISNUMBER(SEARCH($Z$3,Y30))),OR($Z$4="",ISNUMBER(SEARCH($Z$4,Y30)))),MAX($Z$7:Z29)+1,""))</f>
        <v/>
      </c>
    </row>
    <row r="31" customFormat="false" ht="31.5" hidden="false" customHeight="true" outlineLevel="0" collapsed="false">
      <c r="B31" s="9" t="str">
        <f aca="false">IFERROR(IF(INDEX('Meus preços da cidade'!$A:$A,MATCH(24,$Z$8:$Z$207,0)+1)="","",INDEX('Meus preços da cidade'!$A:$A,MATCH(24,$Z$8:$Z$207,0)+1)),"")</f>
        <v/>
      </c>
      <c r="C31" s="10" t="str">
        <f aca="false">IFERROR(IF(INDEX('Meus preços da cidade'!$B:$B,MATCH(24,$Z$8:$Z$207,0)+1)="","",INDEX('Meus preços da cidade'!$B:$B,MATCH(24,$Z$8:$Z$207,0)+1)),"")</f>
        <v/>
      </c>
      <c r="D31" s="11" t="str">
        <f aca="false">IFERROR(IF(INDEX('Meus preços da cidade'!$C:$C,MATCH(24,$Z$8:$Z$207,0)+1)="","",INDEX('Meus preços da cidade'!$C:$C,MATCH(24,$Z$8:$Z$207,0)+1)),"")</f>
        <v/>
      </c>
      <c r="E31" s="12" t="str">
        <f aca="false">IFERROR(IF(INDEX('Meus preços da cidade'!$E:$E,MATCH(24,$Z$8:$Z$207,0)+1)="","",INDEX('Meus preços da cidade'!$E:$E,MATCH(24,$Z$8:$Z$207,0)+1)),"")</f>
        <v/>
      </c>
      <c r="F31" s="13" t="str">
        <f aca="false">IFERROR(IF(INDEX('Meus preços da cidade'!$G:$G,MATCH(24,$Z$8:$Z$207,0)+1)="","",INDEX('Meus preços da cidade'!$G:$G,MATCH(24,$Z$8:$Z$207,0)+1)),"")</f>
        <v/>
      </c>
      <c r="Y31" s="0" t="str">
        <f aca="false">SUBSTITUTE(SUBSTITUTE(SUBSTITUTE(SUBSTITUTE(SUBSTITUTE(SUBSTITUTE(SUBSTITUTE(SUBSTITUTE(SUBSTITUTE(SUBSTITUTE(SUBSTITUTE(SUBSTITUTE(SUBSTITUTE(SUBSTITUTE(LOWER('Meus preços da cidade'!A25&amp;" "&amp;'Meus preços da cidade'!B25&amp;" "&amp;'Meus preços da cidade'!H25),"á","a"),"à","a"),"ã","a"),"â","a"),"é","e"),"ê","e"),"í","i"),"ó","o"),"ô","o"),"õ","o"),"ú","u"),"ç","c"),"-"," ")," ","")</f>
        <v/>
      </c>
      <c r="Z31" s="0" t="str">
        <f aca="false">IF($Z$2="","",IF(AND(ISNUMBER(SEARCH($Z$2,Y31)),OR($Z$3="",ISNUMBER(SEARCH($Z$3,Y31))),OR($Z$4="",ISNUMBER(SEARCH($Z$4,Y31)))),MAX($Z$7:Z30)+1,""))</f>
        <v/>
      </c>
    </row>
    <row r="32" customFormat="false" ht="31.5" hidden="false" customHeight="true" outlineLevel="0" collapsed="false">
      <c r="B32" s="9" t="str">
        <f aca="false">IFERROR(IF(INDEX('Meus preços da cidade'!$A:$A,MATCH(25,$Z$8:$Z$207,0)+1)="","",INDEX('Meus preços da cidade'!$A:$A,MATCH(25,$Z$8:$Z$207,0)+1)),"")</f>
        <v/>
      </c>
      <c r="C32" s="10" t="str">
        <f aca="false">IFERROR(IF(INDEX('Meus preços da cidade'!$B:$B,MATCH(25,$Z$8:$Z$207,0)+1)="","",INDEX('Meus preços da cidade'!$B:$B,MATCH(25,$Z$8:$Z$207,0)+1)),"")</f>
        <v/>
      </c>
      <c r="D32" s="11" t="str">
        <f aca="false">IFERROR(IF(INDEX('Meus preços da cidade'!$C:$C,MATCH(25,$Z$8:$Z$207,0)+1)="","",INDEX('Meus preços da cidade'!$C:$C,MATCH(25,$Z$8:$Z$207,0)+1)),"")</f>
        <v/>
      </c>
      <c r="E32" s="12" t="str">
        <f aca="false">IFERROR(IF(INDEX('Meus preços da cidade'!$E:$E,MATCH(25,$Z$8:$Z$207,0)+1)="","",INDEX('Meus preços da cidade'!$E:$E,MATCH(25,$Z$8:$Z$207,0)+1)),"")</f>
        <v/>
      </c>
      <c r="F32" s="13" t="str">
        <f aca="false">IFERROR(IF(INDEX('Meus preços da cidade'!$G:$G,MATCH(25,$Z$8:$Z$207,0)+1)="","",INDEX('Meus preços da cidade'!$G:$G,MATCH(25,$Z$8:$Z$207,0)+1)),"")</f>
        <v/>
      </c>
      <c r="Y32" s="0" t="str">
        <f aca="false">SUBSTITUTE(SUBSTITUTE(SUBSTITUTE(SUBSTITUTE(SUBSTITUTE(SUBSTITUTE(SUBSTITUTE(SUBSTITUTE(SUBSTITUTE(SUBSTITUTE(SUBSTITUTE(SUBSTITUTE(SUBSTITUTE(SUBSTITUTE(LOWER('Meus preços da cidade'!A26&amp;" "&amp;'Meus preços da cidade'!B26&amp;" "&amp;'Meus preços da cidade'!H26),"á","a"),"à","a"),"ã","a"),"â","a"),"é","e"),"ê","e"),"í","i"),"ó","o"),"ô","o"),"õ","o"),"ú","u"),"ç","c"),"-"," ")," ","")</f>
        <v/>
      </c>
      <c r="Z32" s="0" t="str">
        <f aca="false">IF($Z$2="","",IF(AND(ISNUMBER(SEARCH($Z$2,Y32)),OR($Z$3="",ISNUMBER(SEARCH($Z$3,Y32))),OR($Z$4="",ISNUMBER(SEARCH($Z$4,Y32)))),MAX($Z$7:Z31)+1,""))</f>
        <v/>
      </c>
    </row>
    <row r="33" customFormat="false" ht="31.5" hidden="false" customHeight="true" outlineLevel="0" collapsed="false">
      <c r="B33" s="9" t="str">
        <f aca="false">IFERROR(IF(INDEX('Meus preços da cidade'!$A:$A,MATCH(26,$Z$8:$Z$207,0)+1)="","",INDEX('Meus preços da cidade'!$A:$A,MATCH(26,$Z$8:$Z$207,0)+1)),"")</f>
        <v/>
      </c>
      <c r="C33" s="10" t="str">
        <f aca="false">IFERROR(IF(INDEX('Meus preços da cidade'!$B:$B,MATCH(26,$Z$8:$Z$207,0)+1)="","",INDEX('Meus preços da cidade'!$B:$B,MATCH(26,$Z$8:$Z$207,0)+1)),"")</f>
        <v/>
      </c>
      <c r="D33" s="11" t="str">
        <f aca="false">IFERROR(IF(INDEX('Meus preços da cidade'!$C:$C,MATCH(26,$Z$8:$Z$207,0)+1)="","",INDEX('Meus preços da cidade'!$C:$C,MATCH(26,$Z$8:$Z$207,0)+1)),"")</f>
        <v/>
      </c>
      <c r="E33" s="12" t="str">
        <f aca="false">IFERROR(IF(INDEX('Meus preços da cidade'!$E:$E,MATCH(26,$Z$8:$Z$207,0)+1)="","",INDEX('Meus preços da cidade'!$E:$E,MATCH(26,$Z$8:$Z$207,0)+1)),"")</f>
        <v/>
      </c>
      <c r="F33" s="13" t="str">
        <f aca="false">IFERROR(IF(INDEX('Meus preços da cidade'!$G:$G,MATCH(26,$Z$8:$Z$207,0)+1)="","",INDEX('Meus preços da cidade'!$G:$G,MATCH(26,$Z$8:$Z$207,0)+1)),"")</f>
        <v/>
      </c>
      <c r="Y33" s="0" t="str">
        <f aca="false">SUBSTITUTE(SUBSTITUTE(SUBSTITUTE(SUBSTITUTE(SUBSTITUTE(SUBSTITUTE(SUBSTITUTE(SUBSTITUTE(SUBSTITUTE(SUBSTITUTE(SUBSTITUTE(SUBSTITUTE(SUBSTITUTE(SUBSTITUTE(LOWER('Meus preços da cidade'!A27&amp;" "&amp;'Meus preços da cidade'!B27&amp;" "&amp;'Meus preços da cidade'!H27),"á","a"),"à","a"),"ã","a"),"â","a"),"é","e"),"ê","e"),"í","i"),"ó","o"),"ô","o"),"õ","o"),"ú","u"),"ç","c"),"-"," ")," ","")</f>
        <v/>
      </c>
      <c r="Z33" s="0" t="str">
        <f aca="false">IF($Z$2="","",IF(AND(ISNUMBER(SEARCH($Z$2,Y33)),OR($Z$3="",ISNUMBER(SEARCH($Z$3,Y33))),OR($Z$4="",ISNUMBER(SEARCH($Z$4,Y33)))),MAX($Z$7:Z32)+1,""))</f>
        <v/>
      </c>
    </row>
    <row r="34" customFormat="false" ht="31.5" hidden="false" customHeight="true" outlineLevel="0" collapsed="false">
      <c r="B34" s="9" t="str">
        <f aca="false">IFERROR(IF(INDEX('Meus preços da cidade'!$A:$A,MATCH(27,$Z$8:$Z$207,0)+1)="","",INDEX('Meus preços da cidade'!$A:$A,MATCH(27,$Z$8:$Z$207,0)+1)),"")</f>
        <v/>
      </c>
      <c r="C34" s="10" t="str">
        <f aca="false">IFERROR(IF(INDEX('Meus preços da cidade'!$B:$B,MATCH(27,$Z$8:$Z$207,0)+1)="","",INDEX('Meus preços da cidade'!$B:$B,MATCH(27,$Z$8:$Z$207,0)+1)),"")</f>
        <v/>
      </c>
      <c r="D34" s="11" t="str">
        <f aca="false">IFERROR(IF(INDEX('Meus preços da cidade'!$C:$C,MATCH(27,$Z$8:$Z$207,0)+1)="","",INDEX('Meus preços da cidade'!$C:$C,MATCH(27,$Z$8:$Z$207,0)+1)),"")</f>
        <v/>
      </c>
      <c r="E34" s="12" t="str">
        <f aca="false">IFERROR(IF(INDEX('Meus preços da cidade'!$E:$E,MATCH(27,$Z$8:$Z$207,0)+1)="","",INDEX('Meus preços da cidade'!$E:$E,MATCH(27,$Z$8:$Z$207,0)+1)),"")</f>
        <v/>
      </c>
      <c r="F34" s="13" t="str">
        <f aca="false">IFERROR(IF(INDEX('Meus preços da cidade'!$G:$G,MATCH(27,$Z$8:$Z$207,0)+1)="","",INDEX('Meus preços da cidade'!$G:$G,MATCH(27,$Z$8:$Z$207,0)+1)),"")</f>
        <v/>
      </c>
      <c r="Y34" s="0" t="str">
        <f aca="false">SUBSTITUTE(SUBSTITUTE(SUBSTITUTE(SUBSTITUTE(SUBSTITUTE(SUBSTITUTE(SUBSTITUTE(SUBSTITUTE(SUBSTITUTE(SUBSTITUTE(SUBSTITUTE(SUBSTITUTE(SUBSTITUTE(SUBSTITUTE(LOWER('Meus preços da cidade'!A28&amp;" "&amp;'Meus preços da cidade'!B28&amp;" "&amp;'Meus preços da cidade'!H28),"á","a"),"à","a"),"ã","a"),"â","a"),"é","e"),"ê","e"),"í","i"),"ó","o"),"ô","o"),"õ","o"),"ú","u"),"ç","c"),"-"," ")," ","")</f>
        <v/>
      </c>
      <c r="Z34" s="0" t="str">
        <f aca="false">IF($Z$2="","",IF(AND(ISNUMBER(SEARCH($Z$2,Y34)),OR($Z$3="",ISNUMBER(SEARCH($Z$3,Y34))),OR($Z$4="",ISNUMBER(SEARCH($Z$4,Y34)))),MAX($Z$7:Z33)+1,""))</f>
        <v/>
      </c>
    </row>
    <row r="35" customFormat="false" ht="31.5" hidden="false" customHeight="true" outlineLevel="0" collapsed="false">
      <c r="B35" s="9" t="str">
        <f aca="false">IFERROR(IF(INDEX('Meus preços da cidade'!$A:$A,MATCH(28,$Z$8:$Z$207,0)+1)="","",INDEX('Meus preços da cidade'!$A:$A,MATCH(28,$Z$8:$Z$207,0)+1)),"")</f>
        <v/>
      </c>
      <c r="C35" s="10" t="str">
        <f aca="false">IFERROR(IF(INDEX('Meus preços da cidade'!$B:$B,MATCH(28,$Z$8:$Z$207,0)+1)="","",INDEX('Meus preços da cidade'!$B:$B,MATCH(28,$Z$8:$Z$207,0)+1)),"")</f>
        <v/>
      </c>
      <c r="D35" s="11" t="str">
        <f aca="false">IFERROR(IF(INDEX('Meus preços da cidade'!$C:$C,MATCH(28,$Z$8:$Z$207,0)+1)="","",INDEX('Meus preços da cidade'!$C:$C,MATCH(28,$Z$8:$Z$207,0)+1)),"")</f>
        <v/>
      </c>
      <c r="E35" s="12" t="str">
        <f aca="false">IFERROR(IF(INDEX('Meus preços da cidade'!$E:$E,MATCH(28,$Z$8:$Z$207,0)+1)="","",INDEX('Meus preços da cidade'!$E:$E,MATCH(28,$Z$8:$Z$207,0)+1)),"")</f>
        <v/>
      </c>
      <c r="F35" s="13" t="str">
        <f aca="false">IFERROR(IF(INDEX('Meus preços da cidade'!$G:$G,MATCH(28,$Z$8:$Z$207,0)+1)="","",INDEX('Meus preços da cidade'!$G:$G,MATCH(28,$Z$8:$Z$207,0)+1)),"")</f>
        <v/>
      </c>
      <c r="Y35" s="0" t="str">
        <f aca="false">SUBSTITUTE(SUBSTITUTE(SUBSTITUTE(SUBSTITUTE(SUBSTITUTE(SUBSTITUTE(SUBSTITUTE(SUBSTITUTE(SUBSTITUTE(SUBSTITUTE(SUBSTITUTE(SUBSTITUTE(SUBSTITUTE(SUBSTITUTE(LOWER('Meus preços da cidade'!A29&amp;" "&amp;'Meus preços da cidade'!B29&amp;" "&amp;'Meus preços da cidade'!H29),"á","a"),"à","a"),"ã","a"),"â","a"),"é","e"),"ê","e"),"í","i"),"ó","o"),"ô","o"),"õ","o"),"ú","u"),"ç","c"),"-"," ")," ","")</f>
        <v/>
      </c>
      <c r="Z35" s="0" t="str">
        <f aca="false">IF($Z$2="","",IF(AND(ISNUMBER(SEARCH($Z$2,Y35)),OR($Z$3="",ISNUMBER(SEARCH($Z$3,Y35))),OR($Z$4="",ISNUMBER(SEARCH($Z$4,Y35)))),MAX($Z$7:Z34)+1,""))</f>
        <v/>
      </c>
    </row>
    <row r="36" customFormat="false" ht="31.5" hidden="false" customHeight="true" outlineLevel="0" collapsed="false">
      <c r="B36" s="9" t="str">
        <f aca="false">IFERROR(IF(INDEX('Meus preços da cidade'!$A:$A,MATCH(29,$Z$8:$Z$207,0)+1)="","",INDEX('Meus preços da cidade'!$A:$A,MATCH(29,$Z$8:$Z$207,0)+1)),"")</f>
        <v/>
      </c>
      <c r="C36" s="10" t="str">
        <f aca="false">IFERROR(IF(INDEX('Meus preços da cidade'!$B:$B,MATCH(29,$Z$8:$Z$207,0)+1)="","",INDEX('Meus preços da cidade'!$B:$B,MATCH(29,$Z$8:$Z$207,0)+1)),"")</f>
        <v/>
      </c>
      <c r="D36" s="11" t="str">
        <f aca="false">IFERROR(IF(INDEX('Meus preços da cidade'!$C:$C,MATCH(29,$Z$8:$Z$207,0)+1)="","",INDEX('Meus preços da cidade'!$C:$C,MATCH(29,$Z$8:$Z$207,0)+1)),"")</f>
        <v/>
      </c>
      <c r="E36" s="12" t="str">
        <f aca="false">IFERROR(IF(INDEX('Meus preços da cidade'!$E:$E,MATCH(29,$Z$8:$Z$207,0)+1)="","",INDEX('Meus preços da cidade'!$E:$E,MATCH(29,$Z$8:$Z$207,0)+1)),"")</f>
        <v/>
      </c>
      <c r="F36" s="13" t="str">
        <f aca="false">IFERROR(IF(INDEX('Meus preços da cidade'!$G:$G,MATCH(29,$Z$8:$Z$207,0)+1)="","",INDEX('Meus preços da cidade'!$G:$G,MATCH(29,$Z$8:$Z$207,0)+1)),"")</f>
        <v/>
      </c>
      <c r="Y36" s="0" t="str">
        <f aca="false">SUBSTITUTE(SUBSTITUTE(SUBSTITUTE(SUBSTITUTE(SUBSTITUTE(SUBSTITUTE(SUBSTITUTE(SUBSTITUTE(SUBSTITUTE(SUBSTITUTE(SUBSTITUTE(SUBSTITUTE(SUBSTITUTE(SUBSTITUTE(LOWER('Meus preços da cidade'!A30&amp;" "&amp;'Meus preços da cidade'!B30&amp;" "&amp;'Meus preços da cidade'!H30),"á","a"),"à","a"),"ã","a"),"â","a"),"é","e"),"ê","e"),"í","i"),"ó","o"),"ô","o"),"õ","o"),"ú","u"),"ç","c"),"-"," ")," ","")</f>
        <v/>
      </c>
      <c r="Z36" s="0" t="str">
        <f aca="false">IF($Z$2="","",IF(AND(ISNUMBER(SEARCH($Z$2,Y36)),OR($Z$3="",ISNUMBER(SEARCH($Z$3,Y36))),OR($Z$4="",ISNUMBER(SEARCH($Z$4,Y36)))),MAX($Z$7:Z35)+1,""))</f>
        <v/>
      </c>
    </row>
    <row r="37" customFormat="false" ht="31.5" hidden="false" customHeight="true" outlineLevel="0" collapsed="false">
      <c r="B37" s="9" t="str">
        <f aca="false">IFERROR(IF(INDEX('Meus preços da cidade'!$A:$A,MATCH(30,$Z$8:$Z$207,0)+1)="","",INDEX('Meus preços da cidade'!$A:$A,MATCH(30,$Z$8:$Z$207,0)+1)),"")</f>
        <v/>
      </c>
      <c r="C37" s="10" t="str">
        <f aca="false">IFERROR(IF(INDEX('Meus preços da cidade'!$B:$B,MATCH(30,$Z$8:$Z$207,0)+1)="","",INDEX('Meus preços da cidade'!$B:$B,MATCH(30,$Z$8:$Z$207,0)+1)),"")</f>
        <v/>
      </c>
      <c r="D37" s="11" t="str">
        <f aca="false">IFERROR(IF(INDEX('Meus preços da cidade'!$C:$C,MATCH(30,$Z$8:$Z$207,0)+1)="","",INDEX('Meus preços da cidade'!$C:$C,MATCH(30,$Z$8:$Z$207,0)+1)),"")</f>
        <v/>
      </c>
      <c r="E37" s="12" t="str">
        <f aca="false">IFERROR(IF(INDEX('Meus preços da cidade'!$E:$E,MATCH(30,$Z$8:$Z$207,0)+1)="","",INDEX('Meus preços da cidade'!$E:$E,MATCH(30,$Z$8:$Z$207,0)+1)),"")</f>
        <v/>
      </c>
      <c r="F37" s="13" t="str">
        <f aca="false">IFERROR(IF(INDEX('Meus preços da cidade'!$G:$G,MATCH(30,$Z$8:$Z$207,0)+1)="","",INDEX('Meus preços da cidade'!$G:$G,MATCH(30,$Z$8:$Z$207,0)+1)),"")</f>
        <v/>
      </c>
      <c r="Y37" s="0" t="str">
        <f aca="false">SUBSTITUTE(SUBSTITUTE(SUBSTITUTE(SUBSTITUTE(SUBSTITUTE(SUBSTITUTE(SUBSTITUTE(SUBSTITUTE(SUBSTITUTE(SUBSTITUTE(SUBSTITUTE(SUBSTITUTE(SUBSTITUTE(SUBSTITUTE(LOWER('Meus preços da cidade'!A31&amp;" "&amp;'Meus preços da cidade'!B31&amp;" "&amp;'Meus preços da cidade'!H31),"á","a"),"à","a"),"ã","a"),"â","a"),"é","e"),"ê","e"),"í","i"),"ó","o"),"ô","o"),"õ","o"),"ú","u"),"ç","c"),"-"," ")," ","")</f>
        <v/>
      </c>
      <c r="Z37" s="0" t="str">
        <f aca="false">IF($Z$2="","",IF(AND(ISNUMBER(SEARCH($Z$2,Y37)),OR($Z$3="",ISNUMBER(SEARCH($Z$3,Y37))),OR($Z$4="",ISNUMBER(SEARCH($Z$4,Y37)))),MAX($Z$7:Z36)+1,""))</f>
        <v/>
      </c>
    </row>
    <row r="38" customFormat="false" ht="31.5" hidden="false" customHeight="true" outlineLevel="0" collapsed="false">
      <c r="B38" s="9" t="str">
        <f aca="false">IFERROR(IF(INDEX('Meus preços da cidade'!$A:$A,MATCH(31,$Z$8:$Z$207,0)+1)="","",INDEX('Meus preços da cidade'!$A:$A,MATCH(31,$Z$8:$Z$207,0)+1)),"")</f>
        <v/>
      </c>
      <c r="C38" s="10" t="str">
        <f aca="false">IFERROR(IF(INDEX('Meus preços da cidade'!$B:$B,MATCH(31,$Z$8:$Z$207,0)+1)="","",INDEX('Meus preços da cidade'!$B:$B,MATCH(31,$Z$8:$Z$207,0)+1)),"")</f>
        <v/>
      </c>
      <c r="D38" s="11" t="str">
        <f aca="false">IFERROR(IF(INDEX('Meus preços da cidade'!$C:$C,MATCH(31,$Z$8:$Z$207,0)+1)="","",INDEX('Meus preços da cidade'!$C:$C,MATCH(31,$Z$8:$Z$207,0)+1)),"")</f>
        <v/>
      </c>
      <c r="E38" s="12" t="str">
        <f aca="false">IFERROR(IF(INDEX('Meus preços da cidade'!$E:$E,MATCH(31,$Z$8:$Z$207,0)+1)="","",INDEX('Meus preços da cidade'!$E:$E,MATCH(31,$Z$8:$Z$207,0)+1)),"")</f>
        <v/>
      </c>
      <c r="F38" s="13" t="str">
        <f aca="false">IFERROR(IF(INDEX('Meus preços da cidade'!$G:$G,MATCH(31,$Z$8:$Z$207,0)+1)="","",INDEX('Meus preços da cidade'!$G:$G,MATCH(31,$Z$8:$Z$207,0)+1)),"")</f>
        <v/>
      </c>
      <c r="Y38" s="0" t="str">
        <f aca="false">SUBSTITUTE(SUBSTITUTE(SUBSTITUTE(SUBSTITUTE(SUBSTITUTE(SUBSTITUTE(SUBSTITUTE(SUBSTITUTE(SUBSTITUTE(SUBSTITUTE(SUBSTITUTE(SUBSTITUTE(SUBSTITUTE(SUBSTITUTE(LOWER('Meus preços da cidade'!A32&amp;" "&amp;'Meus preços da cidade'!B32&amp;" "&amp;'Meus preços da cidade'!H32),"á","a"),"à","a"),"ã","a"),"â","a"),"é","e"),"ê","e"),"í","i"),"ó","o"),"ô","o"),"õ","o"),"ú","u"),"ç","c"),"-"," ")," ","")</f>
        <v/>
      </c>
      <c r="Z38" s="0" t="str">
        <f aca="false">IF($Z$2="","",IF(AND(ISNUMBER(SEARCH($Z$2,Y38)),OR($Z$3="",ISNUMBER(SEARCH($Z$3,Y38))),OR($Z$4="",ISNUMBER(SEARCH($Z$4,Y38)))),MAX($Z$7:Z37)+1,""))</f>
        <v/>
      </c>
    </row>
    <row r="39" customFormat="false" ht="31.5" hidden="false" customHeight="true" outlineLevel="0" collapsed="false">
      <c r="B39" s="9" t="str">
        <f aca="false">IFERROR(IF(INDEX('Meus preços da cidade'!$A:$A,MATCH(32,$Z$8:$Z$207,0)+1)="","",INDEX('Meus preços da cidade'!$A:$A,MATCH(32,$Z$8:$Z$207,0)+1)),"")</f>
        <v/>
      </c>
      <c r="C39" s="10" t="str">
        <f aca="false">IFERROR(IF(INDEX('Meus preços da cidade'!$B:$B,MATCH(32,$Z$8:$Z$207,0)+1)="","",INDEX('Meus preços da cidade'!$B:$B,MATCH(32,$Z$8:$Z$207,0)+1)),"")</f>
        <v/>
      </c>
      <c r="D39" s="11" t="str">
        <f aca="false">IFERROR(IF(INDEX('Meus preços da cidade'!$C:$C,MATCH(32,$Z$8:$Z$207,0)+1)="","",INDEX('Meus preços da cidade'!$C:$C,MATCH(32,$Z$8:$Z$207,0)+1)),"")</f>
        <v/>
      </c>
      <c r="E39" s="12" t="str">
        <f aca="false">IFERROR(IF(INDEX('Meus preços da cidade'!$E:$E,MATCH(32,$Z$8:$Z$207,0)+1)="","",INDEX('Meus preços da cidade'!$E:$E,MATCH(32,$Z$8:$Z$207,0)+1)),"")</f>
        <v/>
      </c>
      <c r="F39" s="13" t="str">
        <f aca="false">IFERROR(IF(INDEX('Meus preços da cidade'!$G:$G,MATCH(32,$Z$8:$Z$207,0)+1)="","",INDEX('Meus preços da cidade'!$G:$G,MATCH(32,$Z$8:$Z$207,0)+1)),"")</f>
        <v/>
      </c>
      <c r="Y39" s="0" t="str">
        <f aca="false">SUBSTITUTE(SUBSTITUTE(SUBSTITUTE(SUBSTITUTE(SUBSTITUTE(SUBSTITUTE(SUBSTITUTE(SUBSTITUTE(SUBSTITUTE(SUBSTITUTE(SUBSTITUTE(SUBSTITUTE(SUBSTITUTE(SUBSTITUTE(LOWER('Meus preços da cidade'!A33&amp;" "&amp;'Meus preços da cidade'!B33&amp;" "&amp;'Meus preços da cidade'!H33),"á","a"),"à","a"),"ã","a"),"â","a"),"é","e"),"ê","e"),"í","i"),"ó","o"),"ô","o"),"õ","o"),"ú","u"),"ç","c"),"-"," ")," ","")</f>
        <v/>
      </c>
      <c r="Z39" s="0" t="str">
        <f aca="false">IF($Z$2="","",IF(AND(ISNUMBER(SEARCH($Z$2,Y39)),OR($Z$3="",ISNUMBER(SEARCH($Z$3,Y39))),OR($Z$4="",ISNUMBER(SEARCH($Z$4,Y39)))),MAX($Z$7:Z38)+1,""))</f>
        <v/>
      </c>
    </row>
    <row r="40" customFormat="false" ht="31.5" hidden="false" customHeight="true" outlineLevel="0" collapsed="false">
      <c r="B40" s="9" t="str">
        <f aca="false">IFERROR(IF(INDEX('Meus preços da cidade'!$A:$A,MATCH(33,$Z$8:$Z$207,0)+1)="","",INDEX('Meus preços da cidade'!$A:$A,MATCH(33,$Z$8:$Z$207,0)+1)),"")</f>
        <v/>
      </c>
      <c r="C40" s="10" t="str">
        <f aca="false">IFERROR(IF(INDEX('Meus preços da cidade'!$B:$B,MATCH(33,$Z$8:$Z$207,0)+1)="","",INDEX('Meus preços da cidade'!$B:$B,MATCH(33,$Z$8:$Z$207,0)+1)),"")</f>
        <v/>
      </c>
      <c r="D40" s="11" t="str">
        <f aca="false">IFERROR(IF(INDEX('Meus preços da cidade'!$C:$C,MATCH(33,$Z$8:$Z$207,0)+1)="","",INDEX('Meus preços da cidade'!$C:$C,MATCH(33,$Z$8:$Z$207,0)+1)),"")</f>
        <v/>
      </c>
      <c r="E40" s="12" t="str">
        <f aca="false">IFERROR(IF(INDEX('Meus preços da cidade'!$E:$E,MATCH(33,$Z$8:$Z$207,0)+1)="","",INDEX('Meus preços da cidade'!$E:$E,MATCH(33,$Z$8:$Z$207,0)+1)),"")</f>
        <v/>
      </c>
      <c r="F40" s="13" t="str">
        <f aca="false">IFERROR(IF(INDEX('Meus preços da cidade'!$G:$G,MATCH(33,$Z$8:$Z$207,0)+1)="","",INDEX('Meus preços da cidade'!$G:$G,MATCH(33,$Z$8:$Z$207,0)+1)),"")</f>
        <v/>
      </c>
      <c r="Y40" s="0" t="str">
        <f aca="false">SUBSTITUTE(SUBSTITUTE(SUBSTITUTE(SUBSTITUTE(SUBSTITUTE(SUBSTITUTE(SUBSTITUTE(SUBSTITUTE(SUBSTITUTE(SUBSTITUTE(SUBSTITUTE(SUBSTITUTE(SUBSTITUTE(SUBSTITUTE(LOWER('Meus preços da cidade'!A34&amp;" "&amp;'Meus preços da cidade'!B34&amp;" "&amp;'Meus preços da cidade'!H34),"á","a"),"à","a"),"ã","a"),"â","a"),"é","e"),"ê","e"),"í","i"),"ó","o"),"ô","o"),"õ","o"),"ú","u"),"ç","c"),"-"," ")," ","")</f>
        <v/>
      </c>
      <c r="Z40" s="0" t="str">
        <f aca="false">IF($Z$2="","",IF(AND(ISNUMBER(SEARCH($Z$2,Y40)),OR($Z$3="",ISNUMBER(SEARCH($Z$3,Y40))),OR($Z$4="",ISNUMBER(SEARCH($Z$4,Y40)))),MAX($Z$7:Z39)+1,""))</f>
        <v/>
      </c>
    </row>
    <row r="41" customFormat="false" ht="31.5" hidden="false" customHeight="true" outlineLevel="0" collapsed="false">
      <c r="B41" s="9" t="str">
        <f aca="false">IFERROR(IF(INDEX('Meus preços da cidade'!$A:$A,MATCH(34,$Z$8:$Z$207,0)+1)="","",INDEX('Meus preços da cidade'!$A:$A,MATCH(34,$Z$8:$Z$207,0)+1)),"")</f>
        <v/>
      </c>
      <c r="C41" s="10" t="str">
        <f aca="false">IFERROR(IF(INDEX('Meus preços da cidade'!$B:$B,MATCH(34,$Z$8:$Z$207,0)+1)="","",INDEX('Meus preços da cidade'!$B:$B,MATCH(34,$Z$8:$Z$207,0)+1)),"")</f>
        <v/>
      </c>
      <c r="D41" s="11" t="str">
        <f aca="false">IFERROR(IF(INDEX('Meus preços da cidade'!$C:$C,MATCH(34,$Z$8:$Z$207,0)+1)="","",INDEX('Meus preços da cidade'!$C:$C,MATCH(34,$Z$8:$Z$207,0)+1)),"")</f>
        <v/>
      </c>
      <c r="E41" s="12" t="str">
        <f aca="false">IFERROR(IF(INDEX('Meus preços da cidade'!$E:$E,MATCH(34,$Z$8:$Z$207,0)+1)="","",INDEX('Meus preços da cidade'!$E:$E,MATCH(34,$Z$8:$Z$207,0)+1)),"")</f>
        <v/>
      </c>
      <c r="F41" s="13" t="str">
        <f aca="false">IFERROR(IF(INDEX('Meus preços da cidade'!$G:$G,MATCH(34,$Z$8:$Z$207,0)+1)="","",INDEX('Meus preços da cidade'!$G:$G,MATCH(34,$Z$8:$Z$207,0)+1)),"")</f>
        <v/>
      </c>
      <c r="Y41" s="0" t="str">
        <f aca="false">SUBSTITUTE(SUBSTITUTE(SUBSTITUTE(SUBSTITUTE(SUBSTITUTE(SUBSTITUTE(SUBSTITUTE(SUBSTITUTE(SUBSTITUTE(SUBSTITUTE(SUBSTITUTE(SUBSTITUTE(SUBSTITUTE(SUBSTITUTE(LOWER('Meus preços da cidade'!A35&amp;" "&amp;'Meus preços da cidade'!B35&amp;" "&amp;'Meus preços da cidade'!H35),"á","a"),"à","a"),"ã","a"),"â","a"),"é","e"),"ê","e"),"í","i"),"ó","o"),"ô","o"),"õ","o"),"ú","u"),"ç","c"),"-"," ")," ","")</f>
        <v/>
      </c>
      <c r="Z41" s="0" t="str">
        <f aca="false">IF($Z$2="","",IF(AND(ISNUMBER(SEARCH($Z$2,Y41)),OR($Z$3="",ISNUMBER(SEARCH($Z$3,Y41))),OR($Z$4="",ISNUMBER(SEARCH($Z$4,Y41)))),MAX($Z$7:Z40)+1,""))</f>
        <v/>
      </c>
    </row>
    <row r="42" customFormat="false" ht="31.5" hidden="false" customHeight="true" outlineLevel="0" collapsed="false">
      <c r="B42" s="9" t="str">
        <f aca="false">IFERROR(IF(INDEX('Meus preços da cidade'!$A:$A,MATCH(35,$Z$8:$Z$207,0)+1)="","",INDEX('Meus preços da cidade'!$A:$A,MATCH(35,$Z$8:$Z$207,0)+1)),"")</f>
        <v/>
      </c>
      <c r="C42" s="10" t="str">
        <f aca="false">IFERROR(IF(INDEX('Meus preços da cidade'!$B:$B,MATCH(35,$Z$8:$Z$207,0)+1)="","",INDEX('Meus preços da cidade'!$B:$B,MATCH(35,$Z$8:$Z$207,0)+1)),"")</f>
        <v/>
      </c>
      <c r="D42" s="11" t="str">
        <f aca="false">IFERROR(IF(INDEX('Meus preços da cidade'!$C:$C,MATCH(35,$Z$8:$Z$207,0)+1)="","",INDEX('Meus preços da cidade'!$C:$C,MATCH(35,$Z$8:$Z$207,0)+1)),"")</f>
        <v/>
      </c>
      <c r="E42" s="12" t="str">
        <f aca="false">IFERROR(IF(INDEX('Meus preços da cidade'!$E:$E,MATCH(35,$Z$8:$Z$207,0)+1)="","",INDEX('Meus preços da cidade'!$E:$E,MATCH(35,$Z$8:$Z$207,0)+1)),"")</f>
        <v/>
      </c>
      <c r="F42" s="13" t="str">
        <f aca="false">IFERROR(IF(INDEX('Meus preços da cidade'!$G:$G,MATCH(35,$Z$8:$Z$207,0)+1)="","",INDEX('Meus preços da cidade'!$G:$G,MATCH(35,$Z$8:$Z$207,0)+1)),"")</f>
        <v/>
      </c>
      <c r="Y42" s="0" t="str">
        <f aca="false">SUBSTITUTE(SUBSTITUTE(SUBSTITUTE(SUBSTITUTE(SUBSTITUTE(SUBSTITUTE(SUBSTITUTE(SUBSTITUTE(SUBSTITUTE(SUBSTITUTE(SUBSTITUTE(SUBSTITUTE(SUBSTITUTE(SUBSTITUTE(LOWER('Meus preços da cidade'!A36&amp;" "&amp;'Meus preços da cidade'!B36&amp;" "&amp;'Meus preços da cidade'!H36),"á","a"),"à","a"),"ã","a"),"â","a"),"é","e"),"ê","e"),"í","i"),"ó","o"),"ô","o"),"õ","o"),"ú","u"),"ç","c"),"-"," ")," ","")</f>
        <v/>
      </c>
      <c r="Z42" s="0" t="str">
        <f aca="false">IF($Z$2="","",IF(AND(ISNUMBER(SEARCH($Z$2,Y42)),OR($Z$3="",ISNUMBER(SEARCH($Z$3,Y42))),OR($Z$4="",ISNUMBER(SEARCH($Z$4,Y42)))),MAX($Z$7:Z41)+1,""))</f>
        <v/>
      </c>
    </row>
    <row r="43" customFormat="false" ht="31.5" hidden="false" customHeight="true" outlineLevel="0" collapsed="false">
      <c r="B43" s="9" t="str">
        <f aca="false">IFERROR(IF(INDEX('Meus preços da cidade'!$A:$A,MATCH(36,$Z$8:$Z$207,0)+1)="","",INDEX('Meus preços da cidade'!$A:$A,MATCH(36,$Z$8:$Z$207,0)+1)),"")</f>
        <v/>
      </c>
      <c r="C43" s="10" t="str">
        <f aca="false">IFERROR(IF(INDEX('Meus preços da cidade'!$B:$B,MATCH(36,$Z$8:$Z$207,0)+1)="","",INDEX('Meus preços da cidade'!$B:$B,MATCH(36,$Z$8:$Z$207,0)+1)),"")</f>
        <v/>
      </c>
      <c r="D43" s="11" t="str">
        <f aca="false">IFERROR(IF(INDEX('Meus preços da cidade'!$C:$C,MATCH(36,$Z$8:$Z$207,0)+1)="","",INDEX('Meus preços da cidade'!$C:$C,MATCH(36,$Z$8:$Z$207,0)+1)),"")</f>
        <v/>
      </c>
      <c r="E43" s="12" t="str">
        <f aca="false">IFERROR(IF(INDEX('Meus preços da cidade'!$E:$E,MATCH(36,$Z$8:$Z$207,0)+1)="","",INDEX('Meus preços da cidade'!$E:$E,MATCH(36,$Z$8:$Z$207,0)+1)),"")</f>
        <v/>
      </c>
      <c r="F43" s="13" t="str">
        <f aca="false">IFERROR(IF(INDEX('Meus preços da cidade'!$G:$G,MATCH(36,$Z$8:$Z$207,0)+1)="","",INDEX('Meus preços da cidade'!$G:$G,MATCH(36,$Z$8:$Z$207,0)+1)),"")</f>
        <v/>
      </c>
      <c r="Y43" s="0" t="str">
        <f aca="false">SUBSTITUTE(SUBSTITUTE(SUBSTITUTE(SUBSTITUTE(SUBSTITUTE(SUBSTITUTE(SUBSTITUTE(SUBSTITUTE(SUBSTITUTE(SUBSTITUTE(SUBSTITUTE(SUBSTITUTE(SUBSTITUTE(SUBSTITUTE(LOWER('Meus preços da cidade'!A37&amp;" "&amp;'Meus preços da cidade'!B37&amp;" "&amp;'Meus preços da cidade'!H37),"á","a"),"à","a"),"ã","a"),"â","a"),"é","e"),"ê","e"),"í","i"),"ó","o"),"ô","o"),"õ","o"),"ú","u"),"ç","c"),"-"," ")," ","")</f>
        <v/>
      </c>
      <c r="Z43" s="0" t="str">
        <f aca="false">IF($Z$2="","",IF(AND(ISNUMBER(SEARCH($Z$2,Y43)),OR($Z$3="",ISNUMBER(SEARCH($Z$3,Y43))),OR($Z$4="",ISNUMBER(SEARCH($Z$4,Y43)))),MAX($Z$7:Z42)+1,""))</f>
        <v/>
      </c>
    </row>
    <row r="44" customFormat="false" ht="31.5" hidden="false" customHeight="true" outlineLevel="0" collapsed="false">
      <c r="B44" s="9" t="str">
        <f aca="false">IFERROR(IF(INDEX('Meus preços da cidade'!$A:$A,MATCH(37,$Z$8:$Z$207,0)+1)="","",INDEX('Meus preços da cidade'!$A:$A,MATCH(37,$Z$8:$Z$207,0)+1)),"")</f>
        <v/>
      </c>
      <c r="C44" s="10" t="str">
        <f aca="false">IFERROR(IF(INDEX('Meus preços da cidade'!$B:$B,MATCH(37,$Z$8:$Z$207,0)+1)="","",INDEX('Meus preços da cidade'!$B:$B,MATCH(37,$Z$8:$Z$207,0)+1)),"")</f>
        <v/>
      </c>
      <c r="D44" s="11" t="str">
        <f aca="false">IFERROR(IF(INDEX('Meus preços da cidade'!$C:$C,MATCH(37,$Z$8:$Z$207,0)+1)="","",INDEX('Meus preços da cidade'!$C:$C,MATCH(37,$Z$8:$Z$207,0)+1)),"")</f>
        <v/>
      </c>
      <c r="E44" s="12" t="str">
        <f aca="false">IFERROR(IF(INDEX('Meus preços da cidade'!$E:$E,MATCH(37,$Z$8:$Z$207,0)+1)="","",INDEX('Meus preços da cidade'!$E:$E,MATCH(37,$Z$8:$Z$207,0)+1)),"")</f>
        <v/>
      </c>
      <c r="F44" s="13" t="str">
        <f aca="false">IFERROR(IF(INDEX('Meus preços da cidade'!$G:$G,MATCH(37,$Z$8:$Z$207,0)+1)="","",INDEX('Meus preços da cidade'!$G:$G,MATCH(37,$Z$8:$Z$207,0)+1)),"")</f>
        <v/>
      </c>
      <c r="Y44" s="0" t="str">
        <f aca="false">SUBSTITUTE(SUBSTITUTE(SUBSTITUTE(SUBSTITUTE(SUBSTITUTE(SUBSTITUTE(SUBSTITUTE(SUBSTITUTE(SUBSTITUTE(SUBSTITUTE(SUBSTITUTE(SUBSTITUTE(SUBSTITUTE(SUBSTITUTE(LOWER('Meus preços da cidade'!A38&amp;" "&amp;'Meus preços da cidade'!B38&amp;" "&amp;'Meus preços da cidade'!H38),"á","a"),"à","a"),"ã","a"),"â","a"),"é","e"),"ê","e"),"í","i"),"ó","o"),"ô","o"),"õ","o"),"ú","u"),"ç","c"),"-"," ")," ","")</f>
        <v/>
      </c>
      <c r="Z44" s="0" t="str">
        <f aca="false">IF($Z$2="","",IF(AND(ISNUMBER(SEARCH($Z$2,Y44)),OR($Z$3="",ISNUMBER(SEARCH($Z$3,Y44))),OR($Z$4="",ISNUMBER(SEARCH($Z$4,Y44)))),MAX($Z$7:Z43)+1,""))</f>
        <v/>
      </c>
    </row>
    <row r="45" customFormat="false" ht="31.5" hidden="false" customHeight="true" outlineLevel="0" collapsed="false">
      <c r="B45" s="9" t="str">
        <f aca="false">IFERROR(IF(INDEX('Meus preços da cidade'!$A:$A,MATCH(38,$Z$8:$Z$207,0)+1)="","",INDEX('Meus preços da cidade'!$A:$A,MATCH(38,$Z$8:$Z$207,0)+1)),"")</f>
        <v/>
      </c>
      <c r="C45" s="10" t="str">
        <f aca="false">IFERROR(IF(INDEX('Meus preços da cidade'!$B:$B,MATCH(38,$Z$8:$Z$207,0)+1)="","",INDEX('Meus preços da cidade'!$B:$B,MATCH(38,$Z$8:$Z$207,0)+1)),"")</f>
        <v/>
      </c>
      <c r="D45" s="11" t="str">
        <f aca="false">IFERROR(IF(INDEX('Meus preços da cidade'!$C:$C,MATCH(38,$Z$8:$Z$207,0)+1)="","",INDEX('Meus preços da cidade'!$C:$C,MATCH(38,$Z$8:$Z$207,0)+1)),"")</f>
        <v/>
      </c>
      <c r="E45" s="12" t="str">
        <f aca="false">IFERROR(IF(INDEX('Meus preços da cidade'!$E:$E,MATCH(38,$Z$8:$Z$207,0)+1)="","",INDEX('Meus preços da cidade'!$E:$E,MATCH(38,$Z$8:$Z$207,0)+1)),"")</f>
        <v/>
      </c>
      <c r="F45" s="13" t="str">
        <f aca="false">IFERROR(IF(INDEX('Meus preços da cidade'!$G:$G,MATCH(38,$Z$8:$Z$207,0)+1)="","",INDEX('Meus preços da cidade'!$G:$G,MATCH(38,$Z$8:$Z$207,0)+1)),"")</f>
        <v/>
      </c>
      <c r="Y45" s="0" t="str">
        <f aca="false">SUBSTITUTE(SUBSTITUTE(SUBSTITUTE(SUBSTITUTE(SUBSTITUTE(SUBSTITUTE(SUBSTITUTE(SUBSTITUTE(SUBSTITUTE(SUBSTITUTE(SUBSTITUTE(SUBSTITUTE(SUBSTITUTE(SUBSTITUTE(LOWER('Meus preços da cidade'!A39&amp;" "&amp;'Meus preços da cidade'!B39&amp;" "&amp;'Meus preços da cidade'!H39),"á","a"),"à","a"),"ã","a"),"â","a"),"é","e"),"ê","e"),"í","i"),"ó","o"),"ô","o"),"õ","o"),"ú","u"),"ç","c"),"-"," ")," ","")</f>
        <v/>
      </c>
      <c r="Z45" s="0" t="str">
        <f aca="false">IF($Z$2="","",IF(AND(ISNUMBER(SEARCH($Z$2,Y45)),OR($Z$3="",ISNUMBER(SEARCH($Z$3,Y45))),OR($Z$4="",ISNUMBER(SEARCH($Z$4,Y45)))),MAX($Z$7:Z44)+1,""))</f>
        <v/>
      </c>
    </row>
    <row r="46" customFormat="false" ht="31.5" hidden="false" customHeight="true" outlineLevel="0" collapsed="false">
      <c r="B46" s="9" t="str">
        <f aca="false">IFERROR(IF(INDEX('Meus preços da cidade'!$A:$A,MATCH(39,$Z$8:$Z$207,0)+1)="","",INDEX('Meus preços da cidade'!$A:$A,MATCH(39,$Z$8:$Z$207,0)+1)),"")</f>
        <v/>
      </c>
      <c r="C46" s="10" t="str">
        <f aca="false">IFERROR(IF(INDEX('Meus preços da cidade'!$B:$B,MATCH(39,$Z$8:$Z$207,0)+1)="","",INDEX('Meus preços da cidade'!$B:$B,MATCH(39,$Z$8:$Z$207,0)+1)),"")</f>
        <v/>
      </c>
      <c r="D46" s="11" t="str">
        <f aca="false">IFERROR(IF(INDEX('Meus preços da cidade'!$C:$C,MATCH(39,$Z$8:$Z$207,0)+1)="","",INDEX('Meus preços da cidade'!$C:$C,MATCH(39,$Z$8:$Z$207,0)+1)),"")</f>
        <v/>
      </c>
      <c r="E46" s="12" t="str">
        <f aca="false">IFERROR(IF(INDEX('Meus preços da cidade'!$E:$E,MATCH(39,$Z$8:$Z$207,0)+1)="","",INDEX('Meus preços da cidade'!$E:$E,MATCH(39,$Z$8:$Z$207,0)+1)),"")</f>
        <v/>
      </c>
      <c r="F46" s="13" t="str">
        <f aca="false">IFERROR(IF(INDEX('Meus preços da cidade'!$G:$G,MATCH(39,$Z$8:$Z$207,0)+1)="","",INDEX('Meus preços da cidade'!$G:$G,MATCH(39,$Z$8:$Z$207,0)+1)),"")</f>
        <v/>
      </c>
      <c r="Y46" s="0" t="str">
        <f aca="false">SUBSTITUTE(SUBSTITUTE(SUBSTITUTE(SUBSTITUTE(SUBSTITUTE(SUBSTITUTE(SUBSTITUTE(SUBSTITUTE(SUBSTITUTE(SUBSTITUTE(SUBSTITUTE(SUBSTITUTE(SUBSTITUTE(SUBSTITUTE(LOWER('Meus preços da cidade'!A40&amp;" "&amp;'Meus preços da cidade'!B40&amp;" "&amp;'Meus preços da cidade'!H40),"á","a"),"à","a"),"ã","a"),"â","a"),"é","e"),"ê","e"),"í","i"),"ó","o"),"ô","o"),"õ","o"),"ú","u"),"ç","c"),"-"," ")," ","")</f>
        <v/>
      </c>
      <c r="Z46" s="0" t="str">
        <f aca="false">IF($Z$2="","",IF(AND(ISNUMBER(SEARCH($Z$2,Y46)),OR($Z$3="",ISNUMBER(SEARCH($Z$3,Y46))),OR($Z$4="",ISNUMBER(SEARCH($Z$4,Y46)))),MAX($Z$7:Z45)+1,""))</f>
        <v/>
      </c>
    </row>
    <row r="47" customFormat="false" ht="31.5" hidden="false" customHeight="true" outlineLevel="0" collapsed="false">
      <c r="B47" s="9" t="str">
        <f aca="false">IFERROR(IF(INDEX('Meus preços da cidade'!$A:$A,MATCH(40,$Z$8:$Z$207,0)+1)="","",INDEX('Meus preços da cidade'!$A:$A,MATCH(40,$Z$8:$Z$207,0)+1)),"")</f>
        <v/>
      </c>
      <c r="C47" s="10" t="str">
        <f aca="false">IFERROR(IF(INDEX('Meus preços da cidade'!$B:$B,MATCH(40,$Z$8:$Z$207,0)+1)="","",INDEX('Meus preços da cidade'!$B:$B,MATCH(40,$Z$8:$Z$207,0)+1)),"")</f>
        <v/>
      </c>
      <c r="D47" s="11" t="str">
        <f aca="false">IFERROR(IF(INDEX('Meus preços da cidade'!$C:$C,MATCH(40,$Z$8:$Z$207,0)+1)="","",INDEX('Meus preços da cidade'!$C:$C,MATCH(40,$Z$8:$Z$207,0)+1)),"")</f>
        <v/>
      </c>
      <c r="E47" s="12" t="str">
        <f aca="false">IFERROR(IF(INDEX('Meus preços da cidade'!$E:$E,MATCH(40,$Z$8:$Z$207,0)+1)="","",INDEX('Meus preços da cidade'!$E:$E,MATCH(40,$Z$8:$Z$207,0)+1)),"")</f>
        <v/>
      </c>
      <c r="F47" s="13" t="str">
        <f aca="false">IFERROR(IF(INDEX('Meus preços da cidade'!$G:$G,MATCH(40,$Z$8:$Z$207,0)+1)="","",INDEX('Meus preços da cidade'!$G:$G,MATCH(40,$Z$8:$Z$207,0)+1)),"")</f>
        <v/>
      </c>
      <c r="Y47" s="0" t="str">
        <f aca="false">SUBSTITUTE(SUBSTITUTE(SUBSTITUTE(SUBSTITUTE(SUBSTITUTE(SUBSTITUTE(SUBSTITUTE(SUBSTITUTE(SUBSTITUTE(SUBSTITUTE(SUBSTITUTE(SUBSTITUTE(SUBSTITUTE(SUBSTITUTE(LOWER('Meus preços da cidade'!A41&amp;" "&amp;'Meus preços da cidade'!B41&amp;" "&amp;'Meus preços da cidade'!H41),"á","a"),"à","a"),"ã","a"),"â","a"),"é","e"),"ê","e"),"í","i"),"ó","o"),"ô","o"),"õ","o"),"ú","u"),"ç","c"),"-"," ")," ","")</f>
        <v/>
      </c>
      <c r="Z47" s="0" t="str">
        <f aca="false">IF($Z$2="","",IF(AND(ISNUMBER(SEARCH($Z$2,Y47)),OR($Z$3="",ISNUMBER(SEARCH($Z$3,Y47))),OR($Z$4="",ISNUMBER(SEARCH($Z$4,Y47)))),MAX($Z$7:Z46)+1,""))</f>
        <v/>
      </c>
    </row>
    <row r="48" customFormat="false" ht="31.5" hidden="false" customHeight="true" outlineLevel="0" collapsed="false">
      <c r="B48" s="9" t="str">
        <f aca="false">IFERROR(IF(INDEX('Meus preços da cidade'!$A:$A,MATCH(41,$Z$8:$Z$207,0)+1)="","",INDEX('Meus preços da cidade'!$A:$A,MATCH(41,$Z$8:$Z$207,0)+1)),"")</f>
        <v/>
      </c>
      <c r="C48" s="10" t="str">
        <f aca="false">IFERROR(IF(INDEX('Meus preços da cidade'!$B:$B,MATCH(41,$Z$8:$Z$207,0)+1)="","",INDEX('Meus preços da cidade'!$B:$B,MATCH(41,$Z$8:$Z$207,0)+1)),"")</f>
        <v/>
      </c>
      <c r="D48" s="11" t="str">
        <f aca="false">IFERROR(IF(INDEX('Meus preços da cidade'!$C:$C,MATCH(41,$Z$8:$Z$207,0)+1)="","",INDEX('Meus preços da cidade'!$C:$C,MATCH(41,$Z$8:$Z$207,0)+1)),"")</f>
        <v/>
      </c>
      <c r="E48" s="12" t="str">
        <f aca="false">IFERROR(IF(INDEX('Meus preços da cidade'!$E:$E,MATCH(41,$Z$8:$Z$207,0)+1)="","",INDEX('Meus preços da cidade'!$E:$E,MATCH(41,$Z$8:$Z$207,0)+1)),"")</f>
        <v/>
      </c>
      <c r="F48" s="13" t="str">
        <f aca="false">IFERROR(IF(INDEX('Meus preços da cidade'!$G:$G,MATCH(41,$Z$8:$Z$207,0)+1)="","",INDEX('Meus preços da cidade'!$G:$G,MATCH(41,$Z$8:$Z$207,0)+1)),"")</f>
        <v/>
      </c>
      <c r="Y48" s="0" t="str">
        <f aca="false">SUBSTITUTE(SUBSTITUTE(SUBSTITUTE(SUBSTITUTE(SUBSTITUTE(SUBSTITUTE(SUBSTITUTE(SUBSTITUTE(SUBSTITUTE(SUBSTITUTE(SUBSTITUTE(SUBSTITUTE(SUBSTITUTE(SUBSTITUTE(LOWER('Meus preços da cidade'!A42&amp;" "&amp;'Meus preços da cidade'!B42&amp;" "&amp;'Meus preços da cidade'!H42),"á","a"),"à","a"),"ã","a"),"â","a"),"é","e"),"ê","e"),"í","i"),"ó","o"),"ô","o"),"õ","o"),"ú","u"),"ç","c"),"-"," ")," ","")</f>
        <v/>
      </c>
      <c r="Z48" s="0" t="str">
        <f aca="false">IF($Z$2="","",IF(AND(ISNUMBER(SEARCH($Z$2,Y48)),OR($Z$3="",ISNUMBER(SEARCH($Z$3,Y48))),OR($Z$4="",ISNUMBER(SEARCH($Z$4,Y48)))),MAX($Z$7:Z47)+1,""))</f>
        <v/>
      </c>
    </row>
    <row r="49" customFormat="false" ht="31.5" hidden="false" customHeight="true" outlineLevel="0" collapsed="false">
      <c r="B49" s="9" t="str">
        <f aca="false">IFERROR(IF(INDEX('Meus preços da cidade'!$A:$A,MATCH(42,$Z$8:$Z$207,0)+1)="","",INDEX('Meus preços da cidade'!$A:$A,MATCH(42,$Z$8:$Z$207,0)+1)),"")</f>
        <v/>
      </c>
      <c r="C49" s="10" t="str">
        <f aca="false">IFERROR(IF(INDEX('Meus preços da cidade'!$B:$B,MATCH(42,$Z$8:$Z$207,0)+1)="","",INDEX('Meus preços da cidade'!$B:$B,MATCH(42,$Z$8:$Z$207,0)+1)),"")</f>
        <v/>
      </c>
      <c r="D49" s="11" t="str">
        <f aca="false">IFERROR(IF(INDEX('Meus preços da cidade'!$C:$C,MATCH(42,$Z$8:$Z$207,0)+1)="","",INDEX('Meus preços da cidade'!$C:$C,MATCH(42,$Z$8:$Z$207,0)+1)),"")</f>
        <v/>
      </c>
      <c r="E49" s="12" t="str">
        <f aca="false">IFERROR(IF(INDEX('Meus preços da cidade'!$E:$E,MATCH(42,$Z$8:$Z$207,0)+1)="","",INDEX('Meus preços da cidade'!$E:$E,MATCH(42,$Z$8:$Z$207,0)+1)),"")</f>
        <v/>
      </c>
      <c r="F49" s="13" t="str">
        <f aca="false">IFERROR(IF(INDEX('Meus preços da cidade'!$G:$G,MATCH(42,$Z$8:$Z$207,0)+1)="","",INDEX('Meus preços da cidade'!$G:$G,MATCH(42,$Z$8:$Z$207,0)+1)),"")</f>
        <v/>
      </c>
      <c r="Y49" s="0" t="str">
        <f aca="false">SUBSTITUTE(SUBSTITUTE(SUBSTITUTE(SUBSTITUTE(SUBSTITUTE(SUBSTITUTE(SUBSTITUTE(SUBSTITUTE(SUBSTITUTE(SUBSTITUTE(SUBSTITUTE(SUBSTITUTE(SUBSTITUTE(SUBSTITUTE(LOWER('Meus preços da cidade'!A43&amp;" "&amp;'Meus preços da cidade'!B43&amp;" "&amp;'Meus preços da cidade'!H43),"á","a"),"à","a"),"ã","a"),"â","a"),"é","e"),"ê","e"),"í","i"),"ó","o"),"ô","o"),"õ","o"),"ú","u"),"ç","c"),"-"," ")," ","")</f>
        <v/>
      </c>
      <c r="Z49" s="0" t="str">
        <f aca="false">IF($Z$2="","",IF(AND(ISNUMBER(SEARCH($Z$2,Y49)),OR($Z$3="",ISNUMBER(SEARCH($Z$3,Y49))),OR($Z$4="",ISNUMBER(SEARCH($Z$4,Y49)))),MAX($Z$7:Z48)+1,""))</f>
        <v/>
      </c>
    </row>
    <row r="50" customFormat="false" ht="31.5" hidden="false" customHeight="true" outlineLevel="0" collapsed="false">
      <c r="B50" s="9" t="str">
        <f aca="false">IFERROR(IF(INDEX('Meus preços da cidade'!$A:$A,MATCH(43,$Z$8:$Z$207,0)+1)="","",INDEX('Meus preços da cidade'!$A:$A,MATCH(43,$Z$8:$Z$207,0)+1)),"")</f>
        <v/>
      </c>
      <c r="C50" s="10" t="str">
        <f aca="false">IFERROR(IF(INDEX('Meus preços da cidade'!$B:$B,MATCH(43,$Z$8:$Z$207,0)+1)="","",INDEX('Meus preços da cidade'!$B:$B,MATCH(43,$Z$8:$Z$207,0)+1)),"")</f>
        <v/>
      </c>
      <c r="D50" s="11" t="str">
        <f aca="false">IFERROR(IF(INDEX('Meus preços da cidade'!$C:$C,MATCH(43,$Z$8:$Z$207,0)+1)="","",INDEX('Meus preços da cidade'!$C:$C,MATCH(43,$Z$8:$Z$207,0)+1)),"")</f>
        <v/>
      </c>
      <c r="E50" s="12" t="str">
        <f aca="false">IFERROR(IF(INDEX('Meus preços da cidade'!$E:$E,MATCH(43,$Z$8:$Z$207,0)+1)="","",INDEX('Meus preços da cidade'!$E:$E,MATCH(43,$Z$8:$Z$207,0)+1)),"")</f>
        <v/>
      </c>
      <c r="F50" s="13" t="str">
        <f aca="false">IFERROR(IF(INDEX('Meus preços da cidade'!$G:$G,MATCH(43,$Z$8:$Z$207,0)+1)="","",INDEX('Meus preços da cidade'!$G:$G,MATCH(43,$Z$8:$Z$207,0)+1)),"")</f>
        <v/>
      </c>
      <c r="Y50" s="0" t="str">
        <f aca="false">SUBSTITUTE(SUBSTITUTE(SUBSTITUTE(SUBSTITUTE(SUBSTITUTE(SUBSTITUTE(SUBSTITUTE(SUBSTITUTE(SUBSTITUTE(SUBSTITUTE(SUBSTITUTE(SUBSTITUTE(SUBSTITUTE(SUBSTITUTE(LOWER('Meus preços da cidade'!A44&amp;" "&amp;'Meus preços da cidade'!B44&amp;" "&amp;'Meus preços da cidade'!H44),"á","a"),"à","a"),"ã","a"),"â","a"),"é","e"),"ê","e"),"í","i"),"ó","o"),"ô","o"),"õ","o"),"ú","u"),"ç","c"),"-"," ")," ","")</f>
        <v/>
      </c>
      <c r="Z50" s="0" t="str">
        <f aca="false">IF($Z$2="","",IF(AND(ISNUMBER(SEARCH($Z$2,Y50)),OR($Z$3="",ISNUMBER(SEARCH($Z$3,Y50))),OR($Z$4="",ISNUMBER(SEARCH($Z$4,Y50)))),MAX($Z$7:Z49)+1,""))</f>
        <v/>
      </c>
    </row>
    <row r="51" customFormat="false" ht="31.5" hidden="false" customHeight="true" outlineLevel="0" collapsed="false">
      <c r="B51" s="9" t="str">
        <f aca="false">IFERROR(IF(INDEX('Meus preços da cidade'!$A:$A,MATCH(44,$Z$8:$Z$207,0)+1)="","",INDEX('Meus preços da cidade'!$A:$A,MATCH(44,$Z$8:$Z$207,0)+1)),"")</f>
        <v/>
      </c>
      <c r="C51" s="10" t="str">
        <f aca="false">IFERROR(IF(INDEX('Meus preços da cidade'!$B:$B,MATCH(44,$Z$8:$Z$207,0)+1)="","",INDEX('Meus preços da cidade'!$B:$B,MATCH(44,$Z$8:$Z$207,0)+1)),"")</f>
        <v/>
      </c>
      <c r="D51" s="11" t="str">
        <f aca="false">IFERROR(IF(INDEX('Meus preços da cidade'!$C:$C,MATCH(44,$Z$8:$Z$207,0)+1)="","",INDEX('Meus preços da cidade'!$C:$C,MATCH(44,$Z$8:$Z$207,0)+1)),"")</f>
        <v/>
      </c>
      <c r="E51" s="12" t="str">
        <f aca="false">IFERROR(IF(INDEX('Meus preços da cidade'!$E:$E,MATCH(44,$Z$8:$Z$207,0)+1)="","",INDEX('Meus preços da cidade'!$E:$E,MATCH(44,$Z$8:$Z$207,0)+1)),"")</f>
        <v/>
      </c>
      <c r="F51" s="13" t="str">
        <f aca="false">IFERROR(IF(INDEX('Meus preços da cidade'!$G:$G,MATCH(44,$Z$8:$Z$207,0)+1)="","",INDEX('Meus preços da cidade'!$G:$G,MATCH(44,$Z$8:$Z$207,0)+1)),"")</f>
        <v/>
      </c>
      <c r="Y51" s="0" t="str">
        <f aca="false">SUBSTITUTE(SUBSTITUTE(SUBSTITUTE(SUBSTITUTE(SUBSTITUTE(SUBSTITUTE(SUBSTITUTE(SUBSTITUTE(SUBSTITUTE(SUBSTITUTE(SUBSTITUTE(SUBSTITUTE(SUBSTITUTE(SUBSTITUTE(LOWER('Meus preços da cidade'!A45&amp;" "&amp;'Meus preços da cidade'!B45&amp;" "&amp;'Meus preços da cidade'!H45),"á","a"),"à","a"),"ã","a"),"â","a"),"é","e"),"ê","e"),"í","i"),"ó","o"),"ô","o"),"õ","o"),"ú","u"),"ç","c"),"-"," ")," ","")</f>
        <v/>
      </c>
      <c r="Z51" s="0" t="str">
        <f aca="false">IF($Z$2="","",IF(AND(ISNUMBER(SEARCH($Z$2,Y51)),OR($Z$3="",ISNUMBER(SEARCH($Z$3,Y51))),OR($Z$4="",ISNUMBER(SEARCH($Z$4,Y51)))),MAX($Z$7:Z50)+1,""))</f>
        <v/>
      </c>
    </row>
    <row r="52" customFormat="false" ht="31.5" hidden="false" customHeight="true" outlineLevel="0" collapsed="false">
      <c r="B52" s="9" t="str">
        <f aca="false">IFERROR(IF(INDEX('Meus preços da cidade'!$A:$A,MATCH(45,$Z$8:$Z$207,0)+1)="","",INDEX('Meus preços da cidade'!$A:$A,MATCH(45,$Z$8:$Z$207,0)+1)),"")</f>
        <v/>
      </c>
      <c r="C52" s="10" t="str">
        <f aca="false">IFERROR(IF(INDEX('Meus preços da cidade'!$B:$B,MATCH(45,$Z$8:$Z$207,0)+1)="","",INDEX('Meus preços da cidade'!$B:$B,MATCH(45,$Z$8:$Z$207,0)+1)),"")</f>
        <v/>
      </c>
      <c r="D52" s="11" t="str">
        <f aca="false">IFERROR(IF(INDEX('Meus preços da cidade'!$C:$C,MATCH(45,$Z$8:$Z$207,0)+1)="","",INDEX('Meus preços da cidade'!$C:$C,MATCH(45,$Z$8:$Z$207,0)+1)),"")</f>
        <v/>
      </c>
      <c r="E52" s="12" t="str">
        <f aca="false">IFERROR(IF(INDEX('Meus preços da cidade'!$E:$E,MATCH(45,$Z$8:$Z$207,0)+1)="","",INDEX('Meus preços da cidade'!$E:$E,MATCH(45,$Z$8:$Z$207,0)+1)),"")</f>
        <v/>
      </c>
      <c r="F52" s="13" t="str">
        <f aca="false">IFERROR(IF(INDEX('Meus preços da cidade'!$G:$G,MATCH(45,$Z$8:$Z$207,0)+1)="","",INDEX('Meus preços da cidade'!$G:$G,MATCH(45,$Z$8:$Z$207,0)+1)),"")</f>
        <v/>
      </c>
      <c r="Y52" s="0" t="str">
        <f aca="false">SUBSTITUTE(SUBSTITUTE(SUBSTITUTE(SUBSTITUTE(SUBSTITUTE(SUBSTITUTE(SUBSTITUTE(SUBSTITUTE(SUBSTITUTE(SUBSTITUTE(SUBSTITUTE(SUBSTITUTE(SUBSTITUTE(SUBSTITUTE(LOWER('Meus preços da cidade'!A46&amp;" "&amp;'Meus preços da cidade'!B46&amp;" "&amp;'Meus preços da cidade'!H46),"á","a"),"à","a"),"ã","a"),"â","a"),"é","e"),"ê","e"),"í","i"),"ó","o"),"ô","o"),"õ","o"),"ú","u"),"ç","c"),"-"," ")," ","")</f>
        <v/>
      </c>
      <c r="Z52" s="0" t="str">
        <f aca="false">IF($Z$2="","",IF(AND(ISNUMBER(SEARCH($Z$2,Y52)),OR($Z$3="",ISNUMBER(SEARCH($Z$3,Y52))),OR($Z$4="",ISNUMBER(SEARCH($Z$4,Y52)))),MAX($Z$7:Z51)+1,""))</f>
        <v/>
      </c>
    </row>
    <row r="53" customFormat="false" ht="31.5" hidden="false" customHeight="true" outlineLevel="0" collapsed="false">
      <c r="B53" s="9" t="str">
        <f aca="false">IFERROR(IF(INDEX('Meus preços da cidade'!$A:$A,MATCH(46,$Z$8:$Z$207,0)+1)="","",INDEX('Meus preços da cidade'!$A:$A,MATCH(46,$Z$8:$Z$207,0)+1)),"")</f>
        <v/>
      </c>
      <c r="C53" s="10" t="str">
        <f aca="false">IFERROR(IF(INDEX('Meus preços da cidade'!$B:$B,MATCH(46,$Z$8:$Z$207,0)+1)="","",INDEX('Meus preços da cidade'!$B:$B,MATCH(46,$Z$8:$Z$207,0)+1)),"")</f>
        <v/>
      </c>
      <c r="D53" s="11" t="str">
        <f aca="false">IFERROR(IF(INDEX('Meus preços da cidade'!$C:$C,MATCH(46,$Z$8:$Z$207,0)+1)="","",INDEX('Meus preços da cidade'!$C:$C,MATCH(46,$Z$8:$Z$207,0)+1)),"")</f>
        <v/>
      </c>
      <c r="E53" s="12" t="str">
        <f aca="false">IFERROR(IF(INDEX('Meus preços da cidade'!$E:$E,MATCH(46,$Z$8:$Z$207,0)+1)="","",INDEX('Meus preços da cidade'!$E:$E,MATCH(46,$Z$8:$Z$207,0)+1)),"")</f>
        <v/>
      </c>
      <c r="F53" s="13" t="str">
        <f aca="false">IFERROR(IF(INDEX('Meus preços da cidade'!$G:$G,MATCH(46,$Z$8:$Z$207,0)+1)="","",INDEX('Meus preços da cidade'!$G:$G,MATCH(46,$Z$8:$Z$207,0)+1)),"")</f>
        <v/>
      </c>
      <c r="Y53" s="0" t="str">
        <f aca="false">SUBSTITUTE(SUBSTITUTE(SUBSTITUTE(SUBSTITUTE(SUBSTITUTE(SUBSTITUTE(SUBSTITUTE(SUBSTITUTE(SUBSTITUTE(SUBSTITUTE(SUBSTITUTE(SUBSTITUTE(SUBSTITUTE(SUBSTITUTE(LOWER('Meus preços da cidade'!A47&amp;" "&amp;'Meus preços da cidade'!B47&amp;" "&amp;'Meus preços da cidade'!H47),"á","a"),"à","a"),"ã","a"),"â","a"),"é","e"),"ê","e"),"í","i"),"ó","o"),"ô","o"),"õ","o"),"ú","u"),"ç","c"),"-"," ")," ","")</f>
        <v/>
      </c>
      <c r="Z53" s="0" t="str">
        <f aca="false">IF($Z$2="","",IF(AND(ISNUMBER(SEARCH($Z$2,Y53)),OR($Z$3="",ISNUMBER(SEARCH($Z$3,Y53))),OR($Z$4="",ISNUMBER(SEARCH($Z$4,Y53)))),MAX($Z$7:Z52)+1,""))</f>
        <v/>
      </c>
    </row>
    <row r="54" customFormat="false" ht="31.5" hidden="false" customHeight="true" outlineLevel="0" collapsed="false">
      <c r="B54" s="9" t="str">
        <f aca="false">IFERROR(IF(INDEX('Meus preços da cidade'!$A:$A,MATCH(47,$Z$8:$Z$207,0)+1)="","",INDEX('Meus preços da cidade'!$A:$A,MATCH(47,$Z$8:$Z$207,0)+1)),"")</f>
        <v/>
      </c>
      <c r="C54" s="10" t="str">
        <f aca="false">IFERROR(IF(INDEX('Meus preços da cidade'!$B:$B,MATCH(47,$Z$8:$Z$207,0)+1)="","",INDEX('Meus preços da cidade'!$B:$B,MATCH(47,$Z$8:$Z$207,0)+1)),"")</f>
        <v/>
      </c>
      <c r="D54" s="11" t="str">
        <f aca="false">IFERROR(IF(INDEX('Meus preços da cidade'!$C:$C,MATCH(47,$Z$8:$Z$207,0)+1)="","",INDEX('Meus preços da cidade'!$C:$C,MATCH(47,$Z$8:$Z$207,0)+1)),"")</f>
        <v/>
      </c>
      <c r="E54" s="12" t="str">
        <f aca="false">IFERROR(IF(INDEX('Meus preços da cidade'!$E:$E,MATCH(47,$Z$8:$Z$207,0)+1)="","",INDEX('Meus preços da cidade'!$E:$E,MATCH(47,$Z$8:$Z$207,0)+1)),"")</f>
        <v/>
      </c>
      <c r="F54" s="13" t="str">
        <f aca="false">IFERROR(IF(INDEX('Meus preços da cidade'!$G:$G,MATCH(47,$Z$8:$Z$207,0)+1)="","",INDEX('Meus preços da cidade'!$G:$G,MATCH(47,$Z$8:$Z$207,0)+1)),"")</f>
        <v/>
      </c>
      <c r="Y54" s="0" t="str">
        <f aca="false">SUBSTITUTE(SUBSTITUTE(SUBSTITUTE(SUBSTITUTE(SUBSTITUTE(SUBSTITUTE(SUBSTITUTE(SUBSTITUTE(SUBSTITUTE(SUBSTITUTE(SUBSTITUTE(SUBSTITUTE(SUBSTITUTE(SUBSTITUTE(LOWER('Meus preços da cidade'!A48&amp;" "&amp;'Meus preços da cidade'!B48&amp;" "&amp;'Meus preços da cidade'!H48),"á","a"),"à","a"),"ã","a"),"â","a"),"é","e"),"ê","e"),"í","i"),"ó","o"),"ô","o"),"õ","o"),"ú","u"),"ç","c"),"-"," ")," ","")</f>
        <v/>
      </c>
      <c r="Z54" s="0" t="str">
        <f aca="false">IF($Z$2="","",IF(AND(ISNUMBER(SEARCH($Z$2,Y54)),OR($Z$3="",ISNUMBER(SEARCH($Z$3,Y54))),OR($Z$4="",ISNUMBER(SEARCH($Z$4,Y54)))),MAX($Z$7:Z53)+1,""))</f>
        <v/>
      </c>
    </row>
    <row r="55" customFormat="false" ht="31.5" hidden="false" customHeight="true" outlineLevel="0" collapsed="false">
      <c r="B55" s="9" t="str">
        <f aca="false">IFERROR(IF(INDEX('Meus preços da cidade'!$A:$A,MATCH(48,$Z$8:$Z$207,0)+1)="","",INDEX('Meus preços da cidade'!$A:$A,MATCH(48,$Z$8:$Z$207,0)+1)),"")</f>
        <v/>
      </c>
      <c r="C55" s="10" t="str">
        <f aca="false">IFERROR(IF(INDEX('Meus preços da cidade'!$B:$B,MATCH(48,$Z$8:$Z$207,0)+1)="","",INDEX('Meus preços da cidade'!$B:$B,MATCH(48,$Z$8:$Z$207,0)+1)),"")</f>
        <v/>
      </c>
      <c r="D55" s="11" t="str">
        <f aca="false">IFERROR(IF(INDEX('Meus preços da cidade'!$C:$C,MATCH(48,$Z$8:$Z$207,0)+1)="","",INDEX('Meus preços da cidade'!$C:$C,MATCH(48,$Z$8:$Z$207,0)+1)),"")</f>
        <v/>
      </c>
      <c r="E55" s="12" t="str">
        <f aca="false">IFERROR(IF(INDEX('Meus preços da cidade'!$E:$E,MATCH(48,$Z$8:$Z$207,0)+1)="","",INDEX('Meus preços da cidade'!$E:$E,MATCH(48,$Z$8:$Z$207,0)+1)),"")</f>
        <v/>
      </c>
      <c r="F55" s="13" t="str">
        <f aca="false">IFERROR(IF(INDEX('Meus preços da cidade'!$G:$G,MATCH(48,$Z$8:$Z$207,0)+1)="","",INDEX('Meus preços da cidade'!$G:$G,MATCH(48,$Z$8:$Z$207,0)+1)),"")</f>
        <v/>
      </c>
      <c r="Y55" s="0" t="str">
        <f aca="false">SUBSTITUTE(SUBSTITUTE(SUBSTITUTE(SUBSTITUTE(SUBSTITUTE(SUBSTITUTE(SUBSTITUTE(SUBSTITUTE(SUBSTITUTE(SUBSTITUTE(SUBSTITUTE(SUBSTITUTE(SUBSTITUTE(SUBSTITUTE(LOWER('Meus preços da cidade'!A49&amp;" "&amp;'Meus preços da cidade'!B49&amp;" "&amp;'Meus preços da cidade'!H49),"á","a"),"à","a"),"ã","a"),"â","a"),"é","e"),"ê","e"),"í","i"),"ó","o"),"ô","o"),"õ","o"),"ú","u"),"ç","c"),"-"," ")," ","")</f>
        <v/>
      </c>
      <c r="Z55" s="0" t="str">
        <f aca="false">IF($Z$2="","",IF(AND(ISNUMBER(SEARCH($Z$2,Y55)),OR($Z$3="",ISNUMBER(SEARCH($Z$3,Y55))),OR($Z$4="",ISNUMBER(SEARCH($Z$4,Y55)))),MAX($Z$7:Z54)+1,""))</f>
        <v/>
      </c>
    </row>
    <row r="56" customFormat="false" ht="31.5" hidden="false" customHeight="true" outlineLevel="0" collapsed="false">
      <c r="B56" s="9" t="str">
        <f aca="false">IFERROR(IF(INDEX('Meus preços da cidade'!$A:$A,MATCH(49,$Z$8:$Z$207,0)+1)="","",INDEX('Meus preços da cidade'!$A:$A,MATCH(49,$Z$8:$Z$207,0)+1)),"")</f>
        <v/>
      </c>
      <c r="C56" s="10" t="str">
        <f aca="false">IFERROR(IF(INDEX('Meus preços da cidade'!$B:$B,MATCH(49,$Z$8:$Z$207,0)+1)="","",INDEX('Meus preços da cidade'!$B:$B,MATCH(49,$Z$8:$Z$207,0)+1)),"")</f>
        <v/>
      </c>
      <c r="D56" s="11" t="str">
        <f aca="false">IFERROR(IF(INDEX('Meus preços da cidade'!$C:$C,MATCH(49,$Z$8:$Z$207,0)+1)="","",INDEX('Meus preços da cidade'!$C:$C,MATCH(49,$Z$8:$Z$207,0)+1)),"")</f>
        <v/>
      </c>
      <c r="E56" s="12" t="str">
        <f aca="false">IFERROR(IF(INDEX('Meus preços da cidade'!$E:$E,MATCH(49,$Z$8:$Z$207,0)+1)="","",INDEX('Meus preços da cidade'!$E:$E,MATCH(49,$Z$8:$Z$207,0)+1)),"")</f>
        <v/>
      </c>
      <c r="F56" s="13" t="str">
        <f aca="false">IFERROR(IF(INDEX('Meus preços da cidade'!$G:$G,MATCH(49,$Z$8:$Z$207,0)+1)="","",INDEX('Meus preços da cidade'!$G:$G,MATCH(49,$Z$8:$Z$207,0)+1)),"")</f>
        <v/>
      </c>
      <c r="Y56" s="0" t="str">
        <f aca="false">SUBSTITUTE(SUBSTITUTE(SUBSTITUTE(SUBSTITUTE(SUBSTITUTE(SUBSTITUTE(SUBSTITUTE(SUBSTITUTE(SUBSTITUTE(SUBSTITUTE(SUBSTITUTE(SUBSTITUTE(SUBSTITUTE(SUBSTITUTE(LOWER('Meus preços da cidade'!A50&amp;" "&amp;'Meus preços da cidade'!B50&amp;" "&amp;'Meus preços da cidade'!H50),"á","a"),"à","a"),"ã","a"),"â","a"),"é","e"),"ê","e"),"í","i"),"ó","o"),"ô","o"),"õ","o"),"ú","u"),"ç","c"),"-"," ")," ","")</f>
        <v/>
      </c>
      <c r="Z56" s="0" t="str">
        <f aca="false">IF($Z$2="","",IF(AND(ISNUMBER(SEARCH($Z$2,Y56)),OR($Z$3="",ISNUMBER(SEARCH($Z$3,Y56))),OR($Z$4="",ISNUMBER(SEARCH($Z$4,Y56)))),MAX($Z$7:Z55)+1,""))</f>
        <v/>
      </c>
    </row>
    <row r="57" customFormat="false" ht="31.5" hidden="false" customHeight="true" outlineLevel="0" collapsed="false">
      <c r="B57" s="9" t="str">
        <f aca="false">IFERROR(IF(INDEX('Meus preços da cidade'!$A:$A,MATCH(50,$Z$8:$Z$207,0)+1)="","",INDEX('Meus preços da cidade'!$A:$A,MATCH(50,$Z$8:$Z$207,0)+1)),"")</f>
        <v/>
      </c>
      <c r="C57" s="10" t="str">
        <f aca="false">IFERROR(IF(INDEX('Meus preços da cidade'!$B:$B,MATCH(50,$Z$8:$Z$207,0)+1)="","",INDEX('Meus preços da cidade'!$B:$B,MATCH(50,$Z$8:$Z$207,0)+1)),"")</f>
        <v/>
      </c>
      <c r="D57" s="11" t="str">
        <f aca="false">IFERROR(IF(INDEX('Meus preços da cidade'!$C:$C,MATCH(50,$Z$8:$Z$207,0)+1)="","",INDEX('Meus preços da cidade'!$C:$C,MATCH(50,$Z$8:$Z$207,0)+1)),"")</f>
        <v/>
      </c>
      <c r="E57" s="12" t="str">
        <f aca="false">IFERROR(IF(INDEX('Meus preços da cidade'!$E:$E,MATCH(50,$Z$8:$Z$207,0)+1)="","",INDEX('Meus preços da cidade'!$E:$E,MATCH(50,$Z$8:$Z$207,0)+1)),"")</f>
        <v/>
      </c>
      <c r="F57" s="13" t="str">
        <f aca="false">IFERROR(IF(INDEX('Meus preços da cidade'!$G:$G,MATCH(50,$Z$8:$Z$207,0)+1)="","",INDEX('Meus preços da cidade'!$G:$G,MATCH(50,$Z$8:$Z$207,0)+1)),"")</f>
        <v/>
      </c>
      <c r="Y57" s="0" t="str">
        <f aca="false">SUBSTITUTE(SUBSTITUTE(SUBSTITUTE(SUBSTITUTE(SUBSTITUTE(SUBSTITUTE(SUBSTITUTE(SUBSTITUTE(SUBSTITUTE(SUBSTITUTE(SUBSTITUTE(SUBSTITUTE(SUBSTITUTE(SUBSTITUTE(LOWER('Meus preços da cidade'!A51&amp;" "&amp;'Meus preços da cidade'!B51&amp;" "&amp;'Meus preços da cidade'!H51),"á","a"),"à","a"),"ã","a"),"â","a"),"é","e"),"ê","e"),"í","i"),"ó","o"),"ô","o"),"õ","o"),"ú","u"),"ç","c"),"-"," ")," ","")</f>
        <v/>
      </c>
      <c r="Z57" s="0" t="str">
        <f aca="false">IF($Z$2="","",IF(AND(ISNUMBER(SEARCH($Z$2,Y57)),OR($Z$3="",ISNUMBER(SEARCH($Z$3,Y57))),OR($Z$4="",ISNUMBER(SEARCH($Z$4,Y57)))),MAX($Z$7:Z56)+1,""))</f>
        <v/>
      </c>
    </row>
    <row r="58" customFormat="false" ht="31.5" hidden="false" customHeight="true" outlineLevel="0" collapsed="false">
      <c r="B58" s="9" t="str">
        <f aca="false">IFERROR(IF(INDEX('Meus preços da cidade'!$A:$A,MATCH(51,$Z$8:$Z$207,0)+1)="","",INDEX('Meus preços da cidade'!$A:$A,MATCH(51,$Z$8:$Z$207,0)+1)),"")</f>
        <v/>
      </c>
      <c r="C58" s="10" t="str">
        <f aca="false">IFERROR(IF(INDEX('Meus preços da cidade'!$B:$B,MATCH(51,$Z$8:$Z$207,0)+1)="","",INDEX('Meus preços da cidade'!$B:$B,MATCH(51,$Z$8:$Z$207,0)+1)),"")</f>
        <v/>
      </c>
      <c r="D58" s="11" t="str">
        <f aca="false">IFERROR(IF(INDEX('Meus preços da cidade'!$C:$C,MATCH(51,$Z$8:$Z$207,0)+1)="","",INDEX('Meus preços da cidade'!$C:$C,MATCH(51,$Z$8:$Z$207,0)+1)),"")</f>
        <v/>
      </c>
      <c r="E58" s="12" t="str">
        <f aca="false">IFERROR(IF(INDEX('Meus preços da cidade'!$E:$E,MATCH(51,$Z$8:$Z$207,0)+1)="","",INDEX('Meus preços da cidade'!$E:$E,MATCH(51,$Z$8:$Z$207,0)+1)),"")</f>
        <v/>
      </c>
      <c r="F58" s="13" t="str">
        <f aca="false">IFERROR(IF(INDEX('Meus preços da cidade'!$G:$G,MATCH(51,$Z$8:$Z$207,0)+1)="","",INDEX('Meus preços da cidade'!$G:$G,MATCH(51,$Z$8:$Z$207,0)+1)),"")</f>
        <v/>
      </c>
      <c r="Y58" s="0" t="str">
        <f aca="false">SUBSTITUTE(SUBSTITUTE(SUBSTITUTE(SUBSTITUTE(SUBSTITUTE(SUBSTITUTE(SUBSTITUTE(SUBSTITUTE(SUBSTITUTE(SUBSTITUTE(SUBSTITUTE(SUBSTITUTE(SUBSTITUTE(SUBSTITUTE(LOWER('Meus preços da cidade'!A52&amp;" "&amp;'Meus preços da cidade'!B52&amp;" "&amp;'Meus preços da cidade'!H52),"á","a"),"à","a"),"ã","a"),"â","a"),"é","e"),"ê","e"),"í","i"),"ó","o"),"ô","o"),"õ","o"),"ú","u"),"ç","c"),"-"," ")," ","")</f>
        <v/>
      </c>
      <c r="Z58" s="0" t="str">
        <f aca="false">IF($Z$2="","",IF(AND(ISNUMBER(SEARCH($Z$2,Y58)),OR($Z$3="",ISNUMBER(SEARCH($Z$3,Y58))),OR($Z$4="",ISNUMBER(SEARCH($Z$4,Y58)))),MAX($Z$7:Z57)+1,""))</f>
        <v/>
      </c>
    </row>
    <row r="59" customFormat="false" ht="31.5" hidden="false" customHeight="true" outlineLevel="0" collapsed="false">
      <c r="B59" s="9" t="str">
        <f aca="false">IFERROR(IF(INDEX('Meus preços da cidade'!$A:$A,MATCH(52,$Z$8:$Z$207,0)+1)="","",INDEX('Meus preços da cidade'!$A:$A,MATCH(52,$Z$8:$Z$207,0)+1)),"")</f>
        <v/>
      </c>
      <c r="C59" s="10" t="str">
        <f aca="false">IFERROR(IF(INDEX('Meus preços da cidade'!$B:$B,MATCH(52,$Z$8:$Z$207,0)+1)="","",INDEX('Meus preços da cidade'!$B:$B,MATCH(52,$Z$8:$Z$207,0)+1)),"")</f>
        <v/>
      </c>
      <c r="D59" s="11" t="str">
        <f aca="false">IFERROR(IF(INDEX('Meus preços da cidade'!$C:$C,MATCH(52,$Z$8:$Z$207,0)+1)="","",INDEX('Meus preços da cidade'!$C:$C,MATCH(52,$Z$8:$Z$207,0)+1)),"")</f>
        <v/>
      </c>
      <c r="E59" s="12" t="str">
        <f aca="false">IFERROR(IF(INDEX('Meus preços da cidade'!$E:$E,MATCH(52,$Z$8:$Z$207,0)+1)="","",INDEX('Meus preços da cidade'!$E:$E,MATCH(52,$Z$8:$Z$207,0)+1)),"")</f>
        <v/>
      </c>
      <c r="F59" s="13" t="str">
        <f aca="false">IFERROR(IF(INDEX('Meus preços da cidade'!$G:$G,MATCH(52,$Z$8:$Z$207,0)+1)="","",INDEX('Meus preços da cidade'!$G:$G,MATCH(52,$Z$8:$Z$207,0)+1)),"")</f>
        <v/>
      </c>
      <c r="Y59" s="0" t="str">
        <f aca="false">SUBSTITUTE(SUBSTITUTE(SUBSTITUTE(SUBSTITUTE(SUBSTITUTE(SUBSTITUTE(SUBSTITUTE(SUBSTITUTE(SUBSTITUTE(SUBSTITUTE(SUBSTITUTE(SUBSTITUTE(SUBSTITUTE(SUBSTITUTE(LOWER('Meus preços da cidade'!A53&amp;" "&amp;'Meus preços da cidade'!B53&amp;" "&amp;'Meus preços da cidade'!H53),"á","a"),"à","a"),"ã","a"),"â","a"),"é","e"),"ê","e"),"í","i"),"ó","o"),"ô","o"),"õ","o"),"ú","u"),"ç","c"),"-"," ")," ","")</f>
        <v/>
      </c>
      <c r="Z59" s="0" t="str">
        <f aca="false">IF($Z$2="","",IF(AND(ISNUMBER(SEARCH($Z$2,Y59)),OR($Z$3="",ISNUMBER(SEARCH($Z$3,Y59))),OR($Z$4="",ISNUMBER(SEARCH($Z$4,Y59)))),MAX($Z$7:Z58)+1,""))</f>
        <v/>
      </c>
    </row>
    <row r="60" customFormat="false" ht="31.5" hidden="false" customHeight="true" outlineLevel="0" collapsed="false">
      <c r="B60" s="9" t="str">
        <f aca="false">IFERROR(IF(INDEX('Meus preços da cidade'!$A:$A,MATCH(53,$Z$8:$Z$207,0)+1)="","",INDEX('Meus preços da cidade'!$A:$A,MATCH(53,$Z$8:$Z$207,0)+1)),"")</f>
        <v/>
      </c>
      <c r="C60" s="10" t="str">
        <f aca="false">IFERROR(IF(INDEX('Meus preços da cidade'!$B:$B,MATCH(53,$Z$8:$Z$207,0)+1)="","",INDEX('Meus preços da cidade'!$B:$B,MATCH(53,$Z$8:$Z$207,0)+1)),"")</f>
        <v/>
      </c>
      <c r="D60" s="11" t="str">
        <f aca="false">IFERROR(IF(INDEX('Meus preços da cidade'!$C:$C,MATCH(53,$Z$8:$Z$207,0)+1)="","",INDEX('Meus preços da cidade'!$C:$C,MATCH(53,$Z$8:$Z$207,0)+1)),"")</f>
        <v/>
      </c>
      <c r="E60" s="12" t="str">
        <f aca="false">IFERROR(IF(INDEX('Meus preços da cidade'!$E:$E,MATCH(53,$Z$8:$Z$207,0)+1)="","",INDEX('Meus preços da cidade'!$E:$E,MATCH(53,$Z$8:$Z$207,0)+1)),"")</f>
        <v/>
      </c>
      <c r="F60" s="13" t="str">
        <f aca="false">IFERROR(IF(INDEX('Meus preços da cidade'!$G:$G,MATCH(53,$Z$8:$Z$207,0)+1)="","",INDEX('Meus preços da cidade'!$G:$G,MATCH(53,$Z$8:$Z$207,0)+1)),"")</f>
        <v/>
      </c>
      <c r="Y60" s="0" t="str">
        <f aca="false">SUBSTITUTE(SUBSTITUTE(SUBSTITUTE(SUBSTITUTE(SUBSTITUTE(SUBSTITUTE(SUBSTITUTE(SUBSTITUTE(SUBSTITUTE(SUBSTITUTE(SUBSTITUTE(SUBSTITUTE(SUBSTITUTE(SUBSTITUTE(LOWER('Meus preços da cidade'!A54&amp;" "&amp;'Meus preços da cidade'!B54&amp;" "&amp;'Meus preços da cidade'!H54),"á","a"),"à","a"),"ã","a"),"â","a"),"é","e"),"ê","e"),"í","i"),"ó","o"),"ô","o"),"õ","o"),"ú","u"),"ç","c"),"-"," ")," ","")</f>
        <v/>
      </c>
      <c r="Z60" s="0" t="str">
        <f aca="false">IF($Z$2="","",IF(AND(ISNUMBER(SEARCH($Z$2,Y60)),OR($Z$3="",ISNUMBER(SEARCH($Z$3,Y60))),OR($Z$4="",ISNUMBER(SEARCH($Z$4,Y60)))),MAX($Z$7:Z59)+1,""))</f>
        <v/>
      </c>
    </row>
    <row r="61" customFormat="false" ht="31.5" hidden="false" customHeight="true" outlineLevel="0" collapsed="false">
      <c r="B61" s="9" t="str">
        <f aca="false">IFERROR(IF(INDEX('Meus preços da cidade'!$A:$A,MATCH(54,$Z$8:$Z$207,0)+1)="","",INDEX('Meus preços da cidade'!$A:$A,MATCH(54,$Z$8:$Z$207,0)+1)),"")</f>
        <v/>
      </c>
      <c r="C61" s="10" t="str">
        <f aca="false">IFERROR(IF(INDEX('Meus preços da cidade'!$B:$B,MATCH(54,$Z$8:$Z$207,0)+1)="","",INDEX('Meus preços da cidade'!$B:$B,MATCH(54,$Z$8:$Z$207,0)+1)),"")</f>
        <v/>
      </c>
      <c r="D61" s="11" t="str">
        <f aca="false">IFERROR(IF(INDEX('Meus preços da cidade'!$C:$C,MATCH(54,$Z$8:$Z$207,0)+1)="","",INDEX('Meus preços da cidade'!$C:$C,MATCH(54,$Z$8:$Z$207,0)+1)),"")</f>
        <v/>
      </c>
      <c r="E61" s="12" t="str">
        <f aca="false">IFERROR(IF(INDEX('Meus preços da cidade'!$E:$E,MATCH(54,$Z$8:$Z$207,0)+1)="","",INDEX('Meus preços da cidade'!$E:$E,MATCH(54,$Z$8:$Z$207,0)+1)),"")</f>
        <v/>
      </c>
      <c r="F61" s="13" t="str">
        <f aca="false">IFERROR(IF(INDEX('Meus preços da cidade'!$G:$G,MATCH(54,$Z$8:$Z$207,0)+1)="","",INDEX('Meus preços da cidade'!$G:$G,MATCH(54,$Z$8:$Z$207,0)+1)),"")</f>
        <v/>
      </c>
      <c r="Y61" s="0" t="str">
        <f aca="false">SUBSTITUTE(SUBSTITUTE(SUBSTITUTE(SUBSTITUTE(SUBSTITUTE(SUBSTITUTE(SUBSTITUTE(SUBSTITUTE(SUBSTITUTE(SUBSTITUTE(SUBSTITUTE(SUBSTITUTE(SUBSTITUTE(SUBSTITUTE(LOWER('Meus preços da cidade'!A55&amp;" "&amp;'Meus preços da cidade'!B55&amp;" "&amp;'Meus preços da cidade'!H55),"á","a"),"à","a"),"ã","a"),"â","a"),"é","e"),"ê","e"),"í","i"),"ó","o"),"ô","o"),"õ","o"),"ú","u"),"ç","c"),"-"," ")," ","")</f>
        <v/>
      </c>
      <c r="Z61" s="0" t="str">
        <f aca="false">IF($Z$2="","",IF(AND(ISNUMBER(SEARCH($Z$2,Y61)),OR($Z$3="",ISNUMBER(SEARCH($Z$3,Y61))),OR($Z$4="",ISNUMBER(SEARCH($Z$4,Y61)))),MAX($Z$7:Z60)+1,""))</f>
        <v/>
      </c>
    </row>
    <row r="62" customFormat="false" ht="31.5" hidden="false" customHeight="true" outlineLevel="0" collapsed="false">
      <c r="B62" s="9" t="str">
        <f aca="false">IFERROR(IF(INDEX('Meus preços da cidade'!$A:$A,MATCH(55,$Z$8:$Z$207,0)+1)="","",INDEX('Meus preços da cidade'!$A:$A,MATCH(55,$Z$8:$Z$207,0)+1)),"")</f>
        <v/>
      </c>
      <c r="C62" s="10" t="str">
        <f aca="false">IFERROR(IF(INDEX('Meus preços da cidade'!$B:$B,MATCH(55,$Z$8:$Z$207,0)+1)="","",INDEX('Meus preços da cidade'!$B:$B,MATCH(55,$Z$8:$Z$207,0)+1)),"")</f>
        <v/>
      </c>
      <c r="D62" s="11" t="str">
        <f aca="false">IFERROR(IF(INDEX('Meus preços da cidade'!$C:$C,MATCH(55,$Z$8:$Z$207,0)+1)="","",INDEX('Meus preços da cidade'!$C:$C,MATCH(55,$Z$8:$Z$207,0)+1)),"")</f>
        <v/>
      </c>
      <c r="E62" s="12" t="str">
        <f aca="false">IFERROR(IF(INDEX('Meus preços da cidade'!$E:$E,MATCH(55,$Z$8:$Z$207,0)+1)="","",INDEX('Meus preços da cidade'!$E:$E,MATCH(55,$Z$8:$Z$207,0)+1)),"")</f>
        <v/>
      </c>
      <c r="F62" s="13" t="str">
        <f aca="false">IFERROR(IF(INDEX('Meus preços da cidade'!$G:$G,MATCH(55,$Z$8:$Z$207,0)+1)="","",INDEX('Meus preços da cidade'!$G:$G,MATCH(55,$Z$8:$Z$207,0)+1)),"")</f>
        <v/>
      </c>
      <c r="Y62" s="0" t="str">
        <f aca="false">SUBSTITUTE(SUBSTITUTE(SUBSTITUTE(SUBSTITUTE(SUBSTITUTE(SUBSTITUTE(SUBSTITUTE(SUBSTITUTE(SUBSTITUTE(SUBSTITUTE(SUBSTITUTE(SUBSTITUTE(SUBSTITUTE(SUBSTITUTE(LOWER('Meus preços da cidade'!A56&amp;" "&amp;'Meus preços da cidade'!B56&amp;" "&amp;'Meus preços da cidade'!H56),"á","a"),"à","a"),"ã","a"),"â","a"),"é","e"),"ê","e"),"í","i"),"ó","o"),"ô","o"),"õ","o"),"ú","u"),"ç","c"),"-"," ")," ","")</f>
        <v/>
      </c>
      <c r="Z62" s="0" t="str">
        <f aca="false">IF($Z$2="","",IF(AND(ISNUMBER(SEARCH($Z$2,Y62)),OR($Z$3="",ISNUMBER(SEARCH($Z$3,Y62))),OR($Z$4="",ISNUMBER(SEARCH($Z$4,Y62)))),MAX($Z$7:Z61)+1,""))</f>
        <v/>
      </c>
    </row>
    <row r="63" customFormat="false" ht="31.5" hidden="false" customHeight="true" outlineLevel="0" collapsed="false">
      <c r="B63" s="9" t="str">
        <f aca="false">IFERROR(IF(INDEX('Meus preços da cidade'!$A:$A,MATCH(56,$Z$8:$Z$207,0)+1)="","",INDEX('Meus preços da cidade'!$A:$A,MATCH(56,$Z$8:$Z$207,0)+1)),"")</f>
        <v/>
      </c>
      <c r="C63" s="10" t="str">
        <f aca="false">IFERROR(IF(INDEX('Meus preços da cidade'!$B:$B,MATCH(56,$Z$8:$Z$207,0)+1)="","",INDEX('Meus preços da cidade'!$B:$B,MATCH(56,$Z$8:$Z$207,0)+1)),"")</f>
        <v/>
      </c>
      <c r="D63" s="11" t="str">
        <f aca="false">IFERROR(IF(INDEX('Meus preços da cidade'!$C:$C,MATCH(56,$Z$8:$Z$207,0)+1)="","",INDEX('Meus preços da cidade'!$C:$C,MATCH(56,$Z$8:$Z$207,0)+1)),"")</f>
        <v/>
      </c>
      <c r="E63" s="12" t="str">
        <f aca="false">IFERROR(IF(INDEX('Meus preços da cidade'!$E:$E,MATCH(56,$Z$8:$Z$207,0)+1)="","",INDEX('Meus preços da cidade'!$E:$E,MATCH(56,$Z$8:$Z$207,0)+1)),"")</f>
        <v/>
      </c>
      <c r="F63" s="13" t="str">
        <f aca="false">IFERROR(IF(INDEX('Meus preços da cidade'!$G:$G,MATCH(56,$Z$8:$Z$207,0)+1)="","",INDEX('Meus preços da cidade'!$G:$G,MATCH(56,$Z$8:$Z$207,0)+1)),"")</f>
        <v/>
      </c>
      <c r="Y63" s="0" t="str">
        <f aca="false">SUBSTITUTE(SUBSTITUTE(SUBSTITUTE(SUBSTITUTE(SUBSTITUTE(SUBSTITUTE(SUBSTITUTE(SUBSTITUTE(SUBSTITUTE(SUBSTITUTE(SUBSTITUTE(SUBSTITUTE(SUBSTITUTE(SUBSTITUTE(LOWER('Meus preços da cidade'!A57&amp;" "&amp;'Meus preços da cidade'!B57&amp;" "&amp;'Meus preços da cidade'!H57),"á","a"),"à","a"),"ã","a"),"â","a"),"é","e"),"ê","e"),"í","i"),"ó","o"),"ô","o"),"õ","o"),"ú","u"),"ç","c"),"-"," ")," ","")</f>
        <v/>
      </c>
      <c r="Z63" s="0" t="str">
        <f aca="false">IF($Z$2="","",IF(AND(ISNUMBER(SEARCH($Z$2,Y63)),OR($Z$3="",ISNUMBER(SEARCH($Z$3,Y63))),OR($Z$4="",ISNUMBER(SEARCH($Z$4,Y63)))),MAX($Z$7:Z62)+1,""))</f>
        <v/>
      </c>
    </row>
    <row r="64" customFormat="false" ht="31.5" hidden="false" customHeight="true" outlineLevel="0" collapsed="false">
      <c r="B64" s="9" t="str">
        <f aca="false">IFERROR(IF(INDEX('Meus preços da cidade'!$A:$A,MATCH(57,$Z$8:$Z$207,0)+1)="","",INDEX('Meus preços da cidade'!$A:$A,MATCH(57,$Z$8:$Z$207,0)+1)),"")</f>
        <v/>
      </c>
      <c r="C64" s="10" t="str">
        <f aca="false">IFERROR(IF(INDEX('Meus preços da cidade'!$B:$B,MATCH(57,$Z$8:$Z$207,0)+1)="","",INDEX('Meus preços da cidade'!$B:$B,MATCH(57,$Z$8:$Z$207,0)+1)),"")</f>
        <v/>
      </c>
      <c r="D64" s="11" t="str">
        <f aca="false">IFERROR(IF(INDEX('Meus preços da cidade'!$C:$C,MATCH(57,$Z$8:$Z$207,0)+1)="","",INDEX('Meus preços da cidade'!$C:$C,MATCH(57,$Z$8:$Z$207,0)+1)),"")</f>
        <v/>
      </c>
      <c r="E64" s="12" t="str">
        <f aca="false">IFERROR(IF(INDEX('Meus preços da cidade'!$E:$E,MATCH(57,$Z$8:$Z$207,0)+1)="","",INDEX('Meus preços da cidade'!$E:$E,MATCH(57,$Z$8:$Z$207,0)+1)),"")</f>
        <v/>
      </c>
      <c r="F64" s="13" t="str">
        <f aca="false">IFERROR(IF(INDEX('Meus preços da cidade'!$G:$G,MATCH(57,$Z$8:$Z$207,0)+1)="","",INDEX('Meus preços da cidade'!$G:$G,MATCH(57,$Z$8:$Z$207,0)+1)),"")</f>
        <v/>
      </c>
      <c r="Y64" s="0" t="str">
        <f aca="false">SUBSTITUTE(SUBSTITUTE(SUBSTITUTE(SUBSTITUTE(SUBSTITUTE(SUBSTITUTE(SUBSTITUTE(SUBSTITUTE(SUBSTITUTE(SUBSTITUTE(SUBSTITUTE(SUBSTITUTE(SUBSTITUTE(SUBSTITUTE(LOWER('Meus preços da cidade'!A58&amp;" "&amp;'Meus preços da cidade'!B58&amp;" "&amp;'Meus preços da cidade'!H58),"á","a"),"à","a"),"ã","a"),"â","a"),"é","e"),"ê","e"),"í","i"),"ó","o"),"ô","o"),"õ","o"),"ú","u"),"ç","c"),"-"," ")," ","")</f>
        <v/>
      </c>
      <c r="Z64" s="0" t="str">
        <f aca="false">IF($Z$2="","",IF(AND(ISNUMBER(SEARCH($Z$2,Y64)),OR($Z$3="",ISNUMBER(SEARCH($Z$3,Y64))),OR($Z$4="",ISNUMBER(SEARCH($Z$4,Y64)))),MAX($Z$7:Z63)+1,""))</f>
        <v/>
      </c>
    </row>
    <row r="65" customFormat="false" ht="31.5" hidden="false" customHeight="true" outlineLevel="0" collapsed="false">
      <c r="B65" s="9" t="str">
        <f aca="false">IFERROR(IF(INDEX('Meus preços da cidade'!$A:$A,MATCH(58,$Z$8:$Z$207,0)+1)="","",INDEX('Meus preços da cidade'!$A:$A,MATCH(58,$Z$8:$Z$207,0)+1)),"")</f>
        <v/>
      </c>
      <c r="C65" s="10" t="str">
        <f aca="false">IFERROR(IF(INDEX('Meus preços da cidade'!$B:$B,MATCH(58,$Z$8:$Z$207,0)+1)="","",INDEX('Meus preços da cidade'!$B:$B,MATCH(58,$Z$8:$Z$207,0)+1)),"")</f>
        <v/>
      </c>
      <c r="D65" s="11" t="str">
        <f aca="false">IFERROR(IF(INDEX('Meus preços da cidade'!$C:$C,MATCH(58,$Z$8:$Z$207,0)+1)="","",INDEX('Meus preços da cidade'!$C:$C,MATCH(58,$Z$8:$Z$207,0)+1)),"")</f>
        <v/>
      </c>
      <c r="E65" s="12" t="str">
        <f aca="false">IFERROR(IF(INDEX('Meus preços da cidade'!$E:$E,MATCH(58,$Z$8:$Z$207,0)+1)="","",INDEX('Meus preços da cidade'!$E:$E,MATCH(58,$Z$8:$Z$207,0)+1)),"")</f>
        <v/>
      </c>
      <c r="F65" s="13" t="str">
        <f aca="false">IFERROR(IF(INDEX('Meus preços da cidade'!$G:$G,MATCH(58,$Z$8:$Z$207,0)+1)="","",INDEX('Meus preços da cidade'!$G:$G,MATCH(58,$Z$8:$Z$207,0)+1)),"")</f>
        <v/>
      </c>
      <c r="Y65" s="0" t="str">
        <f aca="false">SUBSTITUTE(SUBSTITUTE(SUBSTITUTE(SUBSTITUTE(SUBSTITUTE(SUBSTITUTE(SUBSTITUTE(SUBSTITUTE(SUBSTITUTE(SUBSTITUTE(SUBSTITUTE(SUBSTITUTE(SUBSTITUTE(SUBSTITUTE(LOWER('Meus preços da cidade'!A59&amp;" "&amp;'Meus preços da cidade'!B59&amp;" "&amp;'Meus preços da cidade'!H59),"á","a"),"à","a"),"ã","a"),"â","a"),"é","e"),"ê","e"),"í","i"),"ó","o"),"ô","o"),"õ","o"),"ú","u"),"ç","c"),"-"," ")," ","")</f>
        <v/>
      </c>
      <c r="Z65" s="0" t="str">
        <f aca="false">IF($Z$2="","",IF(AND(ISNUMBER(SEARCH($Z$2,Y65)),OR($Z$3="",ISNUMBER(SEARCH($Z$3,Y65))),OR($Z$4="",ISNUMBER(SEARCH($Z$4,Y65)))),MAX($Z$7:Z64)+1,""))</f>
        <v/>
      </c>
    </row>
    <row r="66" customFormat="false" ht="31.5" hidden="false" customHeight="true" outlineLevel="0" collapsed="false">
      <c r="B66" s="9" t="str">
        <f aca="false">IFERROR(IF(INDEX('Meus preços da cidade'!$A:$A,MATCH(59,$Z$8:$Z$207,0)+1)="","",INDEX('Meus preços da cidade'!$A:$A,MATCH(59,$Z$8:$Z$207,0)+1)),"")</f>
        <v/>
      </c>
      <c r="C66" s="10" t="str">
        <f aca="false">IFERROR(IF(INDEX('Meus preços da cidade'!$B:$B,MATCH(59,$Z$8:$Z$207,0)+1)="","",INDEX('Meus preços da cidade'!$B:$B,MATCH(59,$Z$8:$Z$207,0)+1)),"")</f>
        <v/>
      </c>
      <c r="D66" s="11" t="str">
        <f aca="false">IFERROR(IF(INDEX('Meus preços da cidade'!$C:$C,MATCH(59,$Z$8:$Z$207,0)+1)="","",INDEX('Meus preços da cidade'!$C:$C,MATCH(59,$Z$8:$Z$207,0)+1)),"")</f>
        <v/>
      </c>
      <c r="E66" s="12" t="str">
        <f aca="false">IFERROR(IF(INDEX('Meus preços da cidade'!$E:$E,MATCH(59,$Z$8:$Z$207,0)+1)="","",INDEX('Meus preços da cidade'!$E:$E,MATCH(59,$Z$8:$Z$207,0)+1)),"")</f>
        <v/>
      </c>
      <c r="F66" s="13" t="str">
        <f aca="false">IFERROR(IF(INDEX('Meus preços da cidade'!$G:$G,MATCH(59,$Z$8:$Z$207,0)+1)="","",INDEX('Meus preços da cidade'!$G:$G,MATCH(59,$Z$8:$Z$207,0)+1)),"")</f>
        <v/>
      </c>
      <c r="Y66" s="0" t="str">
        <f aca="false">SUBSTITUTE(SUBSTITUTE(SUBSTITUTE(SUBSTITUTE(SUBSTITUTE(SUBSTITUTE(SUBSTITUTE(SUBSTITUTE(SUBSTITUTE(SUBSTITUTE(SUBSTITUTE(SUBSTITUTE(SUBSTITUTE(SUBSTITUTE(LOWER('Meus preços da cidade'!A60&amp;" "&amp;'Meus preços da cidade'!B60&amp;" "&amp;'Meus preços da cidade'!H60),"á","a"),"à","a"),"ã","a"),"â","a"),"é","e"),"ê","e"),"í","i"),"ó","o"),"ô","o"),"õ","o"),"ú","u"),"ç","c"),"-"," ")," ","")</f>
        <v/>
      </c>
      <c r="Z66" s="0" t="str">
        <f aca="false">IF($Z$2="","",IF(AND(ISNUMBER(SEARCH($Z$2,Y66)),OR($Z$3="",ISNUMBER(SEARCH($Z$3,Y66))),OR($Z$4="",ISNUMBER(SEARCH($Z$4,Y66)))),MAX($Z$7:Z65)+1,""))</f>
        <v/>
      </c>
    </row>
    <row r="67" customFormat="false" ht="31.5" hidden="false" customHeight="true" outlineLevel="0" collapsed="false">
      <c r="B67" s="9" t="str">
        <f aca="false">IFERROR(IF(INDEX('Meus preços da cidade'!$A:$A,MATCH(60,$Z$8:$Z$207,0)+1)="","",INDEX('Meus preços da cidade'!$A:$A,MATCH(60,$Z$8:$Z$207,0)+1)),"")</f>
        <v/>
      </c>
      <c r="C67" s="10" t="str">
        <f aca="false">IFERROR(IF(INDEX('Meus preços da cidade'!$B:$B,MATCH(60,$Z$8:$Z$207,0)+1)="","",INDEX('Meus preços da cidade'!$B:$B,MATCH(60,$Z$8:$Z$207,0)+1)),"")</f>
        <v/>
      </c>
      <c r="D67" s="11" t="str">
        <f aca="false">IFERROR(IF(INDEX('Meus preços da cidade'!$C:$C,MATCH(60,$Z$8:$Z$207,0)+1)="","",INDEX('Meus preços da cidade'!$C:$C,MATCH(60,$Z$8:$Z$207,0)+1)),"")</f>
        <v/>
      </c>
      <c r="E67" s="12" t="str">
        <f aca="false">IFERROR(IF(INDEX('Meus preços da cidade'!$E:$E,MATCH(60,$Z$8:$Z$207,0)+1)="","",INDEX('Meus preços da cidade'!$E:$E,MATCH(60,$Z$8:$Z$207,0)+1)),"")</f>
        <v/>
      </c>
      <c r="F67" s="13" t="str">
        <f aca="false">IFERROR(IF(INDEX('Meus preços da cidade'!$G:$G,MATCH(60,$Z$8:$Z$207,0)+1)="","",INDEX('Meus preços da cidade'!$G:$G,MATCH(60,$Z$8:$Z$207,0)+1)),"")</f>
        <v/>
      </c>
      <c r="Y67" s="0" t="str">
        <f aca="false">SUBSTITUTE(SUBSTITUTE(SUBSTITUTE(SUBSTITUTE(SUBSTITUTE(SUBSTITUTE(SUBSTITUTE(SUBSTITUTE(SUBSTITUTE(SUBSTITUTE(SUBSTITUTE(SUBSTITUTE(SUBSTITUTE(SUBSTITUTE(LOWER('Meus preços da cidade'!A61&amp;" "&amp;'Meus preços da cidade'!B61&amp;" "&amp;'Meus preços da cidade'!H61),"á","a"),"à","a"),"ã","a"),"â","a"),"é","e"),"ê","e"),"í","i"),"ó","o"),"ô","o"),"õ","o"),"ú","u"),"ç","c"),"-"," ")," ","")</f>
        <v/>
      </c>
      <c r="Z67" s="0" t="str">
        <f aca="false">IF($Z$2="","",IF(AND(ISNUMBER(SEARCH($Z$2,Y67)),OR($Z$3="",ISNUMBER(SEARCH($Z$3,Y67))),OR($Z$4="",ISNUMBER(SEARCH($Z$4,Y67)))),MAX($Z$7:Z66)+1,""))</f>
        <v/>
      </c>
    </row>
    <row r="68" customFormat="false" ht="15" hidden="false" customHeight="false" outlineLevel="0" collapsed="false">
      <c r="Y68" s="0" t="str">
        <f aca="false">SUBSTITUTE(SUBSTITUTE(SUBSTITUTE(SUBSTITUTE(SUBSTITUTE(SUBSTITUTE(SUBSTITUTE(SUBSTITUTE(SUBSTITUTE(SUBSTITUTE(SUBSTITUTE(SUBSTITUTE(SUBSTITUTE(SUBSTITUTE(LOWER('Meus preços da cidade'!A62&amp;" "&amp;'Meus preços da cidade'!B62&amp;" "&amp;'Meus preços da cidade'!H62),"á","a"),"à","a"),"ã","a"),"â","a"),"é","e"),"ê","e"),"í","i"),"ó","o"),"ô","o"),"õ","o"),"ú","u"),"ç","c"),"-"," ")," ","")</f>
        <v/>
      </c>
      <c r="Z68" s="0" t="str">
        <f aca="false">IF($Z$2="","",IF(AND(ISNUMBER(SEARCH($Z$2,Y68)),OR($Z$3="",ISNUMBER(SEARCH($Z$3,Y68))),OR($Z$4="",ISNUMBER(SEARCH($Z$4,Y68)))),MAX($Z$7:Z67)+1,""))</f>
        <v/>
      </c>
    </row>
    <row r="69" customFormat="false" ht="15" hidden="false" customHeight="false" outlineLevel="0" collapsed="false">
      <c r="Y69" s="0" t="str">
        <f aca="false">SUBSTITUTE(SUBSTITUTE(SUBSTITUTE(SUBSTITUTE(SUBSTITUTE(SUBSTITUTE(SUBSTITUTE(SUBSTITUTE(SUBSTITUTE(SUBSTITUTE(SUBSTITUTE(SUBSTITUTE(SUBSTITUTE(SUBSTITUTE(LOWER('Meus preços da cidade'!A63&amp;" "&amp;'Meus preços da cidade'!B63&amp;" "&amp;'Meus preços da cidade'!H63),"á","a"),"à","a"),"ã","a"),"â","a"),"é","e"),"ê","e"),"í","i"),"ó","o"),"ô","o"),"õ","o"),"ú","u"),"ç","c"),"-"," ")," ","")</f>
        <v/>
      </c>
      <c r="Z69" s="0" t="str">
        <f aca="false">IF($Z$2="","",IF(AND(ISNUMBER(SEARCH($Z$2,Y69)),OR($Z$3="",ISNUMBER(SEARCH($Z$3,Y69))),OR($Z$4="",ISNUMBER(SEARCH($Z$4,Y69)))),MAX($Z$7:Z68)+1,""))</f>
        <v/>
      </c>
    </row>
    <row r="70" customFormat="false" ht="15" hidden="false" customHeight="false" outlineLevel="0" collapsed="false">
      <c r="Y70" s="0" t="str">
        <f aca="false">SUBSTITUTE(SUBSTITUTE(SUBSTITUTE(SUBSTITUTE(SUBSTITUTE(SUBSTITUTE(SUBSTITUTE(SUBSTITUTE(SUBSTITUTE(SUBSTITUTE(SUBSTITUTE(SUBSTITUTE(SUBSTITUTE(SUBSTITUTE(LOWER('Meus preços da cidade'!A64&amp;" "&amp;'Meus preços da cidade'!B64&amp;" "&amp;'Meus preços da cidade'!H64),"á","a"),"à","a"),"ã","a"),"â","a"),"é","e"),"ê","e"),"í","i"),"ó","o"),"ô","o"),"õ","o"),"ú","u"),"ç","c"),"-"," ")," ","")</f>
        <v/>
      </c>
      <c r="Z70" s="0" t="str">
        <f aca="false">IF($Z$2="","",IF(AND(ISNUMBER(SEARCH($Z$2,Y70)),OR($Z$3="",ISNUMBER(SEARCH($Z$3,Y70))),OR($Z$4="",ISNUMBER(SEARCH($Z$4,Y70)))),MAX($Z$7:Z69)+1,""))</f>
        <v/>
      </c>
    </row>
    <row r="71" customFormat="false" ht="15" hidden="false" customHeight="false" outlineLevel="0" collapsed="false">
      <c r="Y71" s="0" t="str">
        <f aca="false">SUBSTITUTE(SUBSTITUTE(SUBSTITUTE(SUBSTITUTE(SUBSTITUTE(SUBSTITUTE(SUBSTITUTE(SUBSTITUTE(SUBSTITUTE(SUBSTITUTE(SUBSTITUTE(SUBSTITUTE(SUBSTITUTE(SUBSTITUTE(LOWER('Meus preços da cidade'!A65&amp;" "&amp;'Meus preços da cidade'!B65&amp;" "&amp;'Meus preços da cidade'!H65),"á","a"),"à","a"),"ã","a"),"â","a"),"é","e"),"ê","e"),"í","i"),"ó","o"),"ô","o"),"õ","o"),"ú","u"),"ç","c"),"-"," ")," ","")</f>
        <v/>
      </c>
      <c r="Z71" s="0" t="str">
        <f aca="false">IF($Z$2="","",IF(AND(ISNUMBER(SEARCH($Z$2,Y71)),OR($Z$3="",ISNUMBER(SEARCH($Z$3,Y71))),OR($Z$4="",ISNUMBER(SEARCH($Z$4,Y71)))),MAX($Z$7:Z70)+1,""))</f>
        <v/>
      </c>
    </row>
    <row r="72" customFormat="false" ht="15" hidden="false" customHeight="false" outlineLevel="0" collapsed="false">
      <c r="Y72" s="0" t="str">
        <f aca="false">SUBSTITUTE(SUBSTITUTE(SUBSTITUTE(SUBSTITUTE(SUBSTITUTE(SUBSTITUTE(SUBSTITUTE(SUBSTITUTE(SUBSTITUTE(SUBSTITUTE(SUBSTITUTE(SUBSTITUTE(SUBSTITUTE(SUBSTITUTE(LOWER('Meus preços da cidade'!A66&amp;" "&amp;'Meus preços da cidade'!B66&amp;" "&amp;'Meus preços da cidade'!H66),"á","a"),"à","a"),"ã","a"),"â","a"),"é","e"),"ê","e"),"í","i"),"ó","o"),"ô","o"),"õ","o"),"ú","u"),"ç","c"),"-"," ")," ","")</f>
        <v/>
      </c>
      <c r="Z72" s="0" t="str">
        <f aca="false">IF($Z$2="","",IF(AND(ISNUMBER(SEARCH($Z$2,Y72)),OR($Z$3="",ISNUMBER(SEARCH($Z$3,Y72))),OR($Z$4="",ISNUMBER(SEARCH($Z$4,Y72)))),MAX($Z$7:Z71)+1,""))</f>
        <v/>
      </c>
    </row>
    <row r="73" customFormat="false" ht="15" hidden="false" customHeight="false" outlineLevel="0" collapsed="false">
      <c r="Y73" s="0" t="str">
        <f aca="false">SUBSTITUTE(SUBSTITUTE(SUBSTITUTE(SUBSTITUTE(SUBSTITUTE(SUBSTITUTE(SUBSTITUTE(SUBSTITUTE(SUBSTITUTE(SUBSTITUTE(SUBSTITUTE(SUBSTITUTE(SUBSTITUTE(SUBSTITUTE(LOWER('Meus preços da cidade'!A67&amp;" "&amp;'Meus preços da cidade'!B67&amp;" "&amp;'Meus preços da cidade'!H67),"á","a"),"à","a"),"ã","a"),"â","a"),"é","e"),"ê","e"),"í","i"),"ó","o"),"ô","o"),"õ","o"),"ú","u"),"ç","c"),"-"," ")," ","")</f>
        <v/>
      </c>
      <c r="Z73" s="0" t="str">
        <f aca="false">IF($Z$2="","",IF(AND(ISNUMBER(SEARCH($Z$2,Y73)),OR($Z$3="",ISNUMBER(SEARCH($Z$3,Y73))),OR($Z$4="",ISNUMBER(SEARCH($Z$4,Y73)))),MAX($Z$7:Z72)+1,""))</f>
        <v/>
      </c>
    </row>
    <row r="74" customFormat="false" ht="15" hidden="false" customHeight="false" outlineLevel="0" collapsed="false">
      <c r="Y74" s="0" t="str">
        <f aca="false">SUBSTITUTE(SUBSTITUTE(SUBSTITUTE(SUBSTITUTE(SUBSTITUTE(SUBSTITUTE(SUBSTITUTE(SUBSTITUTE(SUBSTITUTE(SUBSTITUTE(SUBSTITUTE(SUBSTITUTE(SUBSTITUTE(SUBSTITUTE(LOWER('Meus preços da cidade'!A68&amp;" "&amp;'Meus preços da cidade'!B68&amp;" "&amp;'Meus preços da cidade'!H68),"á","a"),"à","a"),"ã","a"),"â","a"),"é","e"),"ê","e"),"í","i"),"ó","o"),"ô","o"),"õ","o"),"ú","u"),"ç","c"),"-"," ")," ","")</f>
        <v/>
      </c>
      <c r="Z74" s="0" t="str">
        <f aca="false">IF($Z$2="","",IF(AND(ISNUMBER(SEARCH($Z$2,Y74)),OR($Z$3="",ISNUMBER(SEARCH($Z$3,Y74))),OR($Z$4="",ISNUMBER(SEARCH($Z$4,Y74)))),MAX($Z$7:Z73)+1,""))</f>
        <v/>
      </c>
    </row>
    <row r="75" customFormat="false" ht="15" hidden="false" customHeight="false" outlineLevel="0" collapsed="false">
      <c r="Y75" s="0" t="str">
        <f aca="false">SUBSTITUTE(SUBSTITUTE(SUBSTITUTE(SUBSTITUTE(SUBSTITUTE(SUBSTITUTE(SUBSTITUTE(SUBSTITUTE(SUBSTITUTE(SUBSTITUTE(SUBSTITUTE(SUBSTITUTE(SUBSTITUTE(SUBSTITUTE(LOWER('Meus preços da cidade'!A69&amp;" "&amp;'Meus preços da cidade'!B69&amp;" "&amp;'Meus preços da cidade'!H69),"á","a"),"à","a"),"ã","a"),"â","a"),"é","e"),"ê","e"),"í","i"),"ó","o"),"ô","o"),"õ","o"),"ú","u"),"ç","c"),"-"," ")," ","")</f>
        <v/>
      </c>
      <c r="Z75" s="0" t="str">
        <f aca="false">IF($Z$2="","",IF(AND(ISNUMBER(SEARCH($Z$2,Y75)),OR($Z$3="",ISNUMBER(SEARCH($Z$3,Y75))),OR($Z$4="",ISNUMBER(SEARCH($Z$4,Y75)))),MAX($Z$7:Z74)+1,""))</f>
        <v/>
      </c>
    </row>
    <row r="76" customFormat="false" ht="15" hidden="false" customHeight="false" outlineLevel="0" collapsed="false">
      <c r="Y76" s="0" t="str">
        <f aca="false">SUBSTITUTE(SUBSTITUTE(SUBSTITUTE(SUBSTITUTE(SUBSTITUTE(SUBSTITUTE(SUBSTITUTE(SUBSTITUTE(SUBSTITUTE(SUBSTITUTE(SUBSTITUTE(SUBSTITUTE(SUBSTITUTE(SUBSTITUTE(LOWER('Meus preços da cidade'!A70&amp;" "&amp;'Meus preços da cidade'!B70&amp;" "&amp;'Meus preços da cidade'!H70),"á","a"),"à","a"),"ã","a"),"â","a"),"é","e"),"ê","e"),"í","i"),"ó","o"),"ô","o"),"õ","o"),"ú","u"),"ç","c"),"-"," ")," ","")</f>
        <v/>
      </c>
      <c r="Z76" s="0" t="str">
        <f aca="false">IF($Z$2="","",IF(AND(ISNUMBER(SEARCH($Z$2,Y76)),OR($Z$3="",ISNUMBER(SEARCH($Z$3,Y76))),OR($Z$4="",ISNUMBER(SEARCH($Z$4,Y76)))),MAX($Z$7:Z75)+1,""))</f>
        <v/>
      </c>
    </row>
    <row r="77" customFormat="false" ht="15" hidden="false" customHeight="false" outlineLevel="0" collapsed="false">
      <c r="Y77" s="0" t="str">
        <f aca="false">SUBSTITUTE(SUBSTITUTE(SUBSTITUTE(SUBSTITUTE(SUBSTITUTE(SUBSTITUTE(SUBSTITUTE(SUBSTITUTE(SUBSTITUTE(SUBSTITUTE(SUBSTITUTE(SUBSTITUTE(SUBSTITUTE(SUBSTITUTE(LOWER('Meus preços da cidade'!A71&amp;" "&amp;'Meus preços da cidade'!B71&amp;" "&amp;'Meus preços da cidade'!H71),"á","a"),"à","a"),"ã","a"),"â","a"),"é","e"),"ê","e"),"í","i"),"ó","o"),"ô","o"),"õ","o"),"ú","u"),"ç","c"),"-"," ")," ","")</f>
        <v/>
      </c>
      <c r="Z77" s="0" t="str">
        <f aca="false">IF($Z$2="","",IF(AND(ISNUMBER(SEARCH($Z$2,Y77)),OR($Z$3="",ISNUMBER(SEARCH($Z$3,Y77))),OR($Z$4="",ISNUMBER(SEARCH($Z$4,Y77)))),MAX($Z$7:Z76)+1,""))</f>
        <v/>
      </c>
    </row>
    <row r="78" customFormat="false" ht="15" hidden="false" customHeight="false" outlineLevel="0" collapsed="false">
      <c r="Y78" s="0" t="str">
        <f aca="false">SUBSTITUTE(SUBSTITUTE(SUBSTITUTE(SUBSTITUTE(SUBSTITUTE(SUBSTITUTE(SUBSTITUTE(SUBSTITUTE(SUBSTITUTE(SUBSTITUTE(SUBSTITUTE(SUBSTITUTE(SUBSTITUTE(SUBSTITUTE(LOWER('Meus preços da cidade'!A72&amp;" "&amp;'Meus preços da cidade'!B72&amp;" "&amp;'Meus preços da cidade'!H72),"á","a"),"à","a"),"ã","a"),"â","a"),"é","e"),"ê","e"),"í","i"),"ó","o"),"ô","o"),"õ","o"),"ú","u"),"ç","c"),"-"," ")," ","")</f>
        <v/>
      </c>
      <c r="Z78" s="0" t="str">
        <f aca="false">IF($Z$2="","",IF(AND(ISNUMBER(SEARCH($Z$2,Y78)),OR($Z$3="",ISNUMBER(SEARCH($Z$3,Y78))),OR($Z$4="",ISNUMBER(SEARCH($Z$4,Y78)))),MAX($Z$7:Z77)+1,""))</f>
        <v/>
      </c>
    </row>
    <row r="79" customFormat="false" ht="15" hidden="false" customHeight="false" outlineLevel="0" collapsed="false">
      <c r="Y79" s="0" t="str">
        <f aca="false">SUBSTITUTE(SUBSTITUTE(SUBSTITUTE(SUBSTITUTE(SUBSTITUTE(SUBSTITUTE(SUBSTITUTE(SUBSTITUTE(SUBSTITUTE(SUBSTITUTE(SUBSTITUTE(SUBSTITUTE(SUBSTITUTE(SUBSTITUTE(LOWER('Meus preços da cidade'!A73&amp;" "&amp;'Meus preços da cidade'!B73&amp;" "&amp;'Meus preços da cidade'!H73),"á","a"),"à","a"),"ã","a"),"â","a"),"é","e"),"ê","e"),"í","i"),"ó","o"),"ô","o"),"õ","o"),"ú","u"),"ç","c"),"-"," ")," ","")</f>
        <v/>
      </c>
      <c r="Z79" s="0" t="str">
        <f aca="false">IF($Z$2="","",IF(AND(ISNUMBER(SEARCH($Z$2,Y79)),OR($Z$3="",ISNUMBER(SEARCH($Z$3,Y79))),OR($Z$4="",ISNUMBER(SEARCH($Z$4,Y79)))),MAX($Z$7:Z78)+1,""))</f>
        <v/>
      </c>
    </row>
    <row r="80" customFormat="false" ht="15" hidden="false" customHeight="false" outlineLevel="0" collapsed="false">
      <c r="Y80" s="0" t="str">
        <f aca="false">SUBSTITUTE(SUBSTITUTE(SUBSTITUTE(SUBSTITUTE(SUBSTITUTE(SUBSTITUTE(SUBSTITUTE(SUBSTITUTE(SUBSTITUTE(SUBSTITUTE(SUBSTITUTE(SUBSTITUTE(SUBSTITUTE(SUBSTITUTE(LOWER('Meus preços da cidade'!A74&amp;" "&amp;'Meus preços da cidade'!B74&amp;" "&amp;'Meus preços da cidade'!H74),"á","a"),"à","a"),"ã","a"),"â","a"),"é","e"),"ê","e"),"í","i"),"ó","o"),"ô","o"),"õ","o"),"ú","u"),"ç","c"),"-"," ")," ","")</f>
        <v/>
      </c>
      <c r="Z80" s="0" t="str">
        <f aca="false">IF($Z$2="","",IF(AND(ISNUMBER(SEARCH($Z$2,Y80)),OR($Z$3="",ISNUMBER(SEARCH($Z$3,Y80))),OR($Z$4="",ISNUMBER(SEARCH($Z$4,Y80)))),MAX($Z$7:Z79)+1,""))</f>
        <v/>
      </c>
    </row>
    <row r="81" customFormat="false" ht="15" hidden="false" customHeight="false" outlineLevel="0" collapsed="false">
      <c r="Y81" s="0" t="str">
        <f aca="false">SUBSTITUTE(SUBSTITUTE(SUBSTITUTE(SUBSTITUTE(SUBSTITUTE(SUBSTITUTE(SUBSTITUTE(SUBSTITUTE(SUBSTITUTE(SUBSTITUTE(SUBSTITUTE(SUBSTITUTE(SUBSTITUTE(SUBSTITUTE(LOWER('Meus preços da cidade'!A75&amp;" "&amp;'Meus preços da cidade'!B75&amp;" "&amp;'Meus preços da cidade'!H75),"á","a"),"à","a"),"ã","a"),"â","a"),"é","e"),"ê","e"),"í","i"),"ó","o"),"ô","o"),"õ","o"),"ú","u"),"ç","c"),"-"," ")," ","")</f>
        <v/>
      </c>
      <c r="Z81" s="0" t="str">
        <f aca="false">IF($Z$2="","",IF(AND(ISNUMBER(SEARCH($Z$2,Y81)),OR($Z$3="",ISNUMBER(SEARCH($Z$3,Y81))),OR($Z$4="",ISNUMBER(SEARCH($Z$4,Y81)))),MAX($Z$7:Z80)+1,""))</f>
        <v/>
      </c>
    </row>
    <row r="82" customFormat="false" ht="15" hidden="false" customHeight="false" outlineLevel="0" collapsed="false">
      <c r="Y82" s="0" t="str">
        <f aca="false">SUBSTITUTE(SUBSTITUTE(SUBSTITUTE(SUBSTITUTE(SUBSTITUTE(SUBSTITUTE(SUBSTITUTE(SUBSTITUTE(SUBSTITUTE(SUBSTITUTE(SUBSTITUTE(SUBSTITUTE(SUBSTITUTE(SUBSTITUTE(LOWER('Meus preços da cidade'!A76&amp;" "&amp;'Meus preços da cidade'!B76&amp;" "&amp;'Meus preços da cidade'!H76),"á","a"),"à","a"),"ã","a"),"â","a"),"é","e"),"ê","e"),"í","i"),"ó","o"),"ô","o"),"õ","o"),"ú","u"),"ç","c"),"-"," ")," ","")</f>
        <v/>
      </c>
      <c r="Z82" s="0" t="str">
        <f aca="false">IF($Z$2="","",IF(AND(ISNUMBER(SEARCH($Z$2,Y82)),OR($Z$3="",ISNUMBER(SEARCH($Z$3,Y82))),OR($Z$4="",ISNUMBER(SEARCH($Z$4,Y82)))),MAX($Z$7:Z81)+1,""))</f>
        <v/>
      </c>
    </row>
    <row r="83" customFormat="false" ht="15" hidden="false" customHeight="false" outlineLevel="0" collapsed="false">
      <c r="Y83" s="0" t="str">
        <f aca="false">SUBSTITUTE(SUBSTITUTE(SUBSTITUTE(SUBSTITUTE(SUBSTITUTE(SUBSTITUTE(SUBSTITUTE(SUBSTITUTE(SUBSTITUTE(SUBSTITUTE(SUBSTITUTE(SUBSTITUTE(SUBSTITUTE(SUBSTITUTE(LOWER('Meus preços da cidade'!A77&amp;" "&amp;'Meus preços da cidade'!B77&amp;" "&amp;'Meus preços da cidade'!H77),"á","a"),"à","a"),"ã","a"),"â","a"),"é","e"),"ê","e"),"í","i"),"ó","o"),"ô","o"),"õ","o"),"ú","u"),"ç","c"),"-"," ")," ","")</f>
        <v/>
      </c>
      <c r="Z83" s="0" t="str">
        <f aca="false">IF($Z$2="","",IF(AND(ISNUMBER(SEARCH($Z$2,Y83)),OR($Z$3="",ISNUMBER(SEARCH($Z$3,Y83))),OR($Z$4="",ISNUMBER(SEARCH($Z$4,Y83)))),MAX($Z$7:Z82)+1,""))</f>
        <v/>
      </c>
    </row>
    <row r="84" customFormat="false" ht="15" hidden="false" customHeight="false" outlineLevel="0" collapsed="false">
      <c r="Y84" s="0" t="str">
        <f aca="false">SUBSTITUTE(SUBSTITUTE(SUBSTITUTE(SUBSTITUTE(SUBSTITUTE(SUBSTITUTE(SUBSTITUTE(SUBSTITUTE(SUBSTITUTE(SUBSTITUTE(SUBSTITUTE(SUBSTITUTE(SUBSTITUTE(SUBSTITUTE(LOWER('Meus preços da cidade'!A78&amp;" "&amp;'Meus preços da cidade'!B78&amp;" "&amp;'Meus preços da cidade'!H78),"á","a"),"à","a"),"ã","a"),"â","a"),"é","e"),"ê","e"),"í","i"),"ó","o"),"ô","o"),"õ","o"),"ú","u"),"ç","c"),"-"," ")," ","")</f>
        <v/>
      </c>
      <c r="Z84" s="0" t="str">
        <f aca="false">IF($Z$2="","",IF(AND(ISNUMBER(SEARCH($Z$2,Y84)),OR($Z$3="",ISNUMBER(SEARCH($Z$3,Y84))),OR($Z$4="",ISNUMBER(SEARCH($Z$4,Y84)))),MAX($Z$7:Z83)+1,""))</f>
        <v/>
      </c>
    </row>
    <row r="85" customFormat="false" ht="15" hidden="false" customHeight="false" outlineLevel="0" collapsed="false">
      <c r="Y85" s="0" t="str">
        <f aca="false">SUBSTITUTE(SUBSTITUTE(SUBSTITUTE(SUBSTITUTE(SUBSTITUTE(SUBSTITUTE(SUBSTITUTE(SUBSTITUTE(SUBSTITUTE(SUBSTITUTE(SUBSTITUTE(SUBSTITUTE(SUBSTITUTE(SUBSTITUTE(LOWER('Meus preços da cidade'!A79&amp;" "&amp;'Meus preços da cidade'!B79&amp;" "&amp;'Meus preços da cidade'!H79),"á","a"),"à","a"),"ã","a"),"â","a"),"é","e"),"ê","e"),"í","i"),"ó","o"),"ô","o"),"õ","o"),"ú","u"),"ç","c"),"-"," ")," ","")</f>
        <v/>
      </c>
      <c r="Z85" s="0" t="str">
        <f aca="false">IF($Z$2="","",IF(AND(ISNUMBER(SEARCH($Z$2,Y85)),OR($Z$3="",ISNUMBER(SEARCH($Z$3,Y85))),OR($Z$4="",ISNUMBER(SEARCH($Z$4,Y85)))),MAX($Z$7:Z84)+1,""))</f>
        <v/>
      </c>
    </row>
    <row r="86" customFormat="false" ht="15" hidden="false" customHeight="false" outlineLevel="0" collapsed="false">
      <c r="Y86" s="0" t="str">
        <f aca="false">SUBSTITUTE(SUBSTITUTE(SUBSTITUTE(SUBSTITUTE(SUBSTITUTE(SUBSTITUTE(SUBSTITUTE(SUBSTITUTE(SUBSTITUTE(SUBSTITUTE(SUBSTITUTE(SUBSTITUTE(SUBSTITUTE(SUBSTITUTE(LOWER('Meus preços da cidade'!A80&amp;" "&amp;'Meus preços da cidade'!B80&amp;" "&amp;'Meus preços da cidade'!H80),"á","a"),"à","a"),"ã","a"),"â","a"),"é","e"),"ê","e"),"í","i"),"ó","o"),"ô","o"),"õ","o"),"ú","u"),"ç","c"),"-"," ")," ","")</f>
        <v/>
      </c>
      <c r="Z86" s="0" t="str">
        <f aca="false">IF($Z$2="","",IF(AND(ISNUMBER(SEARCH($Z$2,Y86)),OR($Z$3="",ISNUMBER(SEARCH($Z$3,Y86))),OR($Z$4="",ISNUMBER(SEARCH($Z$4,Y86)))),MAX($Z$7:Z85)+1,""))</f>
        <v/>
      </c>
    </row>
    <row r="87" customFormat="false" ht="15" hidden="false" customHeight="false" outlineLevel="0" collapsed="false">
      <c r="Y87" s="0" t="str">
        <f aca="false">SUBSTITUTE(SUBSTITUTE(SUBSTITUTE(SUBSTITUTE(SUBSTITUTE(SUBSTITUTE(SUBSTITUTE(SUBSTITUTE(SUBSTITUTE(SUBSTITUTE(SUBSTITUTE(SUBSTITUTE(SUBSTITUTE(SUBSTITUTE(LOWER('Meus preços da cidade'!A81&amp;" "&amp;'Meus preços da cidade'!B81&amp;" "&amp;'Meus preços da cidade'!H81),"á","a"),"à","a"),"ã","a"),"â","a"),"é","e"),"ê","e"),"í","i"),"ó","o"),"ô","o"),"õ","o"),"ú","u"),"ç","c"),"-"," ")," ","")</f>
        <v/>
      </c>
      <c r="Z87" s="0" t="str">
        <f aca="false">IF($Z$2="","",IF(AND(ISNUMBER(SEARCH($Z$2,Y87)),OR($Z$3="",ISNUMBER(SEARCH($Z$3,Y87))),OR($Z$4="",ISNUMBER(SEARCH($Z$4,Y87)))),MAX($Z$7:Z86)+1,""))</f>
        <v/>
      </c>
    </row>
    <row r="88" customFormat="false" ht="15" hidden="false" customHeight="false" outlineLevel="0" collapsed="false">
      <c r="Y88" s="0" t="str">
        <f aca="false">SUBSTITUTE(SUBSTITUTE(SUBSTITUTE(SUBSTITUTE(SUBSTITUTE(SUBSTITUTE(SUBSTITUTE(SUBSTITUTE(SUBSTITUTE(SUBSTITUTE(SUBSTITUTE(SUBSTITUTE(SUBSTITUTE(SUBSTITUTE(LOWER('Meus preços da cidade'!A82&amp;" "&amp;'Meus preços da cidade'!B82&amp;" "&amp;'Meus preços da cidade'!H82),"á","a"),"à","a"),"ã","a"),"â","a"),"é","e"),"ê","e"),"í","i"),"ó","o"),"ô","o"),"õ","o"),"ú","u"),"ç","c"),"-"," ")," ","")</f>
        <v/>
      </c>
      <c r="Z88" s="0" t="str">
        <f aca="false">IF($Z$2="","",IF(AND(ISNUMBER(SEARCH($Z$2,Y88)),OR($Z$3="",ISNUMBER(SEARCH($Z$3,Y88))),OR($Z$4="",ISNUMBER(SEARCH($Z$4,Y88)))),MAX($Z$7:Z87)+1,""))</f>
        <v/>
      </c>
    </row>
    <row r="89" customFormat="false" ht="15" hidden="false" customHeight="false" outlineLevel="0" collapsed="false">
      <c r="Y89" s="0" t="str">
        <f aca="false">SUBSTITUTE(SUBSTITUTE(SUBSTITUTE(SUBSTITUTE(SUBSTITUTE(SUBSTITUTE(SUBSTITUTE(SUBSTITUTE(SUBSTITUTE(SUBSTITUTE(SUBSTITUTE(SUBSTITUTE(SUBSTITUTE(SUBSTITUTE(LOWER('Meus preços da cidade'!A83&amp;" "&amp;'Meus preços da cidade'!B83&amp;" "&amp;'Meus preços da cidade'!H83),"á","a"),"à","a"),"ã","a"),"â","a"),"é","e"),"ê","e"),"í","i"),"ó","o"),"ô","o"),"õ","o"),"ú","u"),"ç","c"),"-"," ")," ","")</f>
        <v/>
      </c>
      <c r="Z89" s="0" t="str">
        <f aca="false">IF($Z$2="","",IF(AND(ISNUMBER(SEARCH($Z$2,Y89)),OR($Z$3="",ISNUMBER(SEARCH($Z$3,Y89))),OR($Z$4="",ISNUMBER(SEARCH($Z$4,Y89)))),MAX($Z$7:Z88)+1,""))</f>
        <v/>
      </c>
    </row>
    <row r="90" customFormat="false" ht="15" hidden="false" customHeight="false" outlineLevel="0" collapsed="false">
      <c r="Y90" s="0" t="str">
        <f aca="false">SUBSTITUTE(SUBSTITUTE(SUBSTITUTE(SUBSTITUTE(SUBSTITUTE(SUBSTITUTE(SUBSTITUTE(SUBSTITUTE(SUBSTITUTE(SUBSTITUTE(SUBSTITUTE(SUBSTITUTE(SUBSTITUTE(SUBSTITUTE(LOWER('Meus preços da cidade'!A84&amp;" "&amp;'Meus preços da cidade'!B84&amp;" "&amp;'Meus preços da cidade'!H84),"á","a"),"à","a"),"ã","a"),"â","a"),"é","e"),"ê","e"),"í","i"),"ó","o"),"ô","o"),"õ","o"),"ú","u"),"ç","c"),"-"," ")," ","")</f>
        <v/>
      </c>
      <c r="Z90" s="0" t="str">
        <f aca="false">IF($Z$2="","",IF(AND(ISNUMBER(SEARCH($Z$2,Y90)),OR($Z$3="",ISNUMBER(SEARCH($Z$3,Y90))),OR($Z$4="",ISNUMBER(SEARCH($Z$4,Y90)))),MAX($Z$7:Z89)+1,""))</f>
        <v/>
      </c>
    </row>
    <row r="91" customFormat="false" ht="15" hidden="false" customHeight="false" outlineLevel="0" collapsed="false">
      <c r="Y91" s="0" t="str">
        <f aca="false">SUBSTITUTE(SUBSTITUTE(SUBSTITUTE(SUBSTITUTE(SUBSTITUTE(SUBSTITUTE(SUBSTITUTE(SUBSTITUTE(SUBSTITUTE(SUBSTITUTE(SUBSTITUTE(SUBSTITUTE(SUBSTITUTE(SUBSTITUTE(LOWER('Meus preços da cidade'!A85&amp;" "&amp;'Meus preços da cidade'!B85&amp;" "&amp;'Meus preços da cidade'!H85),"á","a"),"à","a"),"ã","a"),"â","a"),"é","e"),"ê","e"),"í","i"),"ó","o"),"ô","o"),"õ","o"),"ú","u"),"ç","c"),"-"," ")," ","")</f>
        <v/>
      </c>
      <c r="Z91" s="0" t="str">
        <f aca="false">IF($Z$2="","",IF(AND(ISNUMBER(SEARCH($Z$2,Y91)),OR($Z$3="",ISNUMBER(SEARCH($Z$3,Y91))),OR($Z$4="",ISNUMBER(SEARCH($Z$4,Y91)))),MAX($Z$7:Z90)+1,""))</f>
        <v/>
      </c>
    </row>
    <row r="92" customFormat="false" ht="15" hidden="false" customHeight="false" outlineLevel="0" collapsed="false">
      <c r="Y92" s="0" t="str">
        <f aca="false">SUBSTITUTE(SUBSTITUTE(SUBSTITUTE(SUBSTITUTE(SUBSTITUTE(SUBSTITUTE(SUBSTITUTE(SUBSTITUTE(SUBSTITUTE(SUBSTITUTE(SUBSTITUTE(SUBSTITUTE(SUBSTITUTE(SUBSTITUTE(LOWER('Meus preços da cidade'!A86&amp;" "&amp;'Meus preços da cidade'!B86&amp;" "&amp;'Meus preços da cidade'!H86),"á","a"),"à","a"),"ã","a"),"â","a"),"é","e"),"ê","e"),"í","i"),"ó","o"),"ô","o"),"õ","o"),"ú","u"),"ç","c"),"-"," ")," ","")</f>
        <v/>
      </c>
      <c r="Z92" s="0" t="str">
        <f aca="false">IF($Z$2="","",IF(AND(ISNUMBER(SEARCH($Z$2,Y92)),OR($Z$3="",ISNUMBER(SEARCH($Z$3,Y92))),OR($Z$4="",ISNUMBER(SEARCH($Z$4,Y92)))),MAX($Z$7:Z91)+1,""))</f>
        <v/>
      </c>
    </row>
    <row r="93" customFormat="false" ht="15" hidden="false" customHeight="false" outlineLevel="0" collapsed="false">
      <c r="Y93" s="0" t="str">
        <f aca="false">SUBSTITUTE(SUBSTITUTE(SUBSTITUTE(SUBSTITUTE(SUBSTITUTE(SUBSTITUTE(SUBSTITUTE(SUBSTITUTE(SUBSTITUTE(SUBSTITUTE(SUBSTITUTE(SUBSTITUTE(SUBSTITUTE(SUBSTITUTE(LOWER('Meus preços da cidade'!A87&amp;" "&amp;'Meus preços da cidade'!B87&amp;" "&amp;'Meus preços da cidade'!H87),"á","a"),"à","a"),"ã","a"),"â","a"),"é","e"),"ê","e"),"í","i"),"ó","o"),"ô","o"),"õ","o"),"ú","u"),"ç","c"),"-"," ")," ","")</f>
        <v/>
      </c>
      <c r="Z93" s="0" t="str">
        <f aca="false">IF($Z$2="","",IF(AND(ISNUMBER(SEARCH($Z$2,Y93)),OR($Z$3="",ISNUMBER(SEARCH($Z$3,Y93))),OR($Z$4="",ISNUMBER(SEARCH($Z$4,Y93)))),MAX($Z$7:Z92)+1,""))</f>
        <v/>
      </c>
    </row>
    <row r="94" customFormat="false" ht="15" hidden="false" customHeight="false" outlineLevel="0" collapsed="false">
      <c r="Y94" s="0" t="str">
        <f aca="false">SUBSTITUTE(SUBSTITUTE(SUBSTITUTE(SUBSTITUTE(SUBSTITUTE(SUBSTITUTE(SUBSTITUTE(SUBSTITUTE(SUBSTITUTE(SUBSTITUTE(SUBSTITUTE(SUBSTITUTE(SUBSTITUTE(SUBSTITUTE(LOWER('Meus preços da cidade'!A88&amp;" "&amp;'Meus preços da cidade'!B88&amp;" "&amp;'Meus preços da cidade'!H88),"á","a"),"à","a"),"ã","a"),"â","a"),"é","e"),"ê","e"),"í","i"),"ó","o"),"ô","o"),"õ","o"),"ú","u"),"ç","c"),"-"," ")," ","")</f>
        <v/>
      </c>
      <c r="Z94" s="0" t="str">
        <f aca="false">IF($Z$2="","",IF(AND(ISNUMBER(SEARCH($Z$2,Y94)),OR($Z$3="",ISNUMBER(SEARCH($Z$3,Y94))),OR($Z$4="",ISNUMBER(SEARCH($Z$4,Y94)))),MAX($Z$7:Z93)+1,""))</f>
        <v/>
      </c>
    </row>
    <row r="95" customFormat="false" ht="15" hidden="false" customHeight="false" outlineLevel="0" collapsed="false">
      <c r="Y95" s="0" t="str">
        <f aca="false">SUBSTITUTE(SUBSTITUTE(SUBSTITUTE(SUBSTITUTE(SUBSTITUTE(SUBSTITUTE(SUBSTITUTE(SUBSTITUTE(SUBSTITUTE(SUBSTITUTE(SUBSTITUTE(SUBSTITUTE(SUBSTITUTE(SUBSTITUTE(LOWER('Meus preços da cidade'!A89&amp;" "&amp;'Meus preços da cidade'!B89&amp;" "&amp;'Meus preços da cidade'!H89),"á","a"),"à","a"),"ã","a"),"â","a"),"é","e"),"ê","e"),"í","i"),"ó","o"),"ô","o"),"õ","o"),"ú","u"),"ç","c"),"-"," ")," ","")</f>
        <v/>
      </c>
      <c r="Z95" s="0" t="str">
        <f aca="false">IF($Z$2="","",IF(AND(ISNUMBER(SEARCH($Z$2,Y95)),OR($Z$3="",ISNUMBER(SEARCH($Z$3,Y95))),OR($Z$4="",ISNUMBER(SEARCH($Z$4,Y95)))),MAX($Z$7:Z94)+1,""))</f>
        <v/>
      </c>
    </row>
    <row r="96" customFormat="false" ht="15" hidden="false" customHeight="false" outlineLevel="0" collapsed="false">
      <c r="Y96" s="0" t="str">
        <f aca="false">SUBSTITUTE(SUBSTITUTE(SUBSTITUTE(SUBSTITUTE(SUBSTITUTE(SUBSTITUTE(SUBSTITUTE(SUBSTITUTE(SUBSTITUTE(SUBSTITUTE(SUBSTITUTE(SUBSTITUTE(SUBSTITUTE(SUBSTITUTE(LOWER('Meus preços da cidade'!A90&amp;" "&amp;'Meus preços da cidade'!B90&amp;" "&amp;'Meus preços da cidade'!H90),"á","a"),"à","a"),"ã","a"),"â","a"),"é","e"),"ê","e"),"í","i"),"ó","o"),"ô","o"),"õ","o"),"ú","u"),"ç","c"),"-"," ")," ","")</f>
        <v/>
      </c>
      <c r="Z96" s="0" t="str">
        <f aca="false">IF($Z$2="","",IF(AND(ISNUMBER(SEARCH($Z$2,Y96)),OR($Z$3="",ISNUMBER(SEARCH($Z$3,Y96))),OR($Z$4="",ISNUMBER(SEARCH($Z$4,Y96)))),MAX($Z$7:Z95)+1,""))</f>
        <v/>
      </c>
    </row>
    <row r="97" customFormat="false" ht="15" hidden="false" customHeight="false" outlineLevel="0" collapsed="false">
      <c r="Y97" s="0" t="str">
        <f aca="false">SUBSTITUTE(SUBSTITUTE(SUBSTITUTE(SUBSTITUTE(SUBSTITUTE(SUBSTITUTE(SUBSTITUTE(SUBSTITUTE(SUBSTITUTE(SUBSTITUTE(SUBSTITUTE(SUBSTITUTE(SUBSTITUTE(SUBSTITUTE(LOWER('Meus preços da cidade'!A91&amp;" "&amp;'Meus preços da cidade'!B91&amp;" "&amp;'Meus preços da cidade'!H91),"á","a"),"à","a"),"ã","a"),"â","a"),"é","e"),"ê","e"),"í","i"),"ó","o"),"ô","o"),"õ","o"),"ú","u"),"ç","c"),"-"," ")," ","")</f>
        <v/>
      </c>
      <c r="Z97" s="0" t="str">
        <f aca="false">IF($Z$2="","",IF(AND(ISNUMBER(SEARCH($Z$2,Y97)),OR($Z$3="",ISNUMBER(SEARCH($Z$3,Y97))),OR($Z$4="",ISNUMBER(SEARCH($Z$4,Y97)))),MAX($Z$7:Z96)+1,""))</f>
        <v/>
      </c>
    </row>
    <row r="98" customFormat="false" ht="15" hidden="false" customHeight="false" outlineLevel="0" collapsed="false">
      <c r="Y98" s="0" t="str">
        <f aca="false">SUBSTITUTE(SUBSTITUTE(SUBSTITUTE(SUBSTITUTE(SUBSTITUTE(SUBSTITUTE(SUBSTITUTE(SUBSTITUTE(SUBSTITUTE(SUBSTITUTE(SUBSTITUTE(SUBSTITUTE(SUBSTITUTE(SUBSTITUTE(LOWER('Meus preços da cidade'!A92&amp;" "&amp;'Meus preços da cidade'!B92&amp;" "&amp;'Meus preços da cidade'!H92),"á","a"),"à","a"),"ã","a"),"â","a"),"é","e"),"ê","e"),"í","i"),"ó","o"),"ô","o"),"õ","o"),"ú","u"),"ç","c"),"-"," ")," ","")</f>
        <v/>
      </c>
      <c r="Z98" s="0" t="str">
        <f aca="false">IF($Z$2="","",IF(AND(ISNUMBER(SEARCH($Z$2,Y98)),OR($Z$3="",ISNUMBER(SEARCH($Z$3,Y98))),OR($Z$4="",ISNUMBER(SEARCH($Z$4,Y98)))),MAX($Z$7:Z97)+1,""))</f>
        <v/>
      </c>
    </row>
    <row r="99" customFormat="false" ht="15" hidden="false" customHeight="false" outlineLevel="0" collapsed="false">
      <c r="Y99" s="0" t="str">
        <f aca="false">SUBSTITUTE(SUBSTITUTE(SUBSTITUTE(SUBSTITUTE(SUBSTITUTE(SUBSTITUTE(SUBSTITUTE(SUBSTITUTE(SUBSTITUTE(SUBSTITUTE(SUBSTITUTE(SUBSTITUTE(SUBSTITUTE(SUBSTITUTE(LOWER('Meus preços da cidade'!A93&amp;" "&amp;'Meus preços da cidade'!B93&amp;" "&amp;'Meus preços da cidade'!H93),"á","a"),"à","a"),"ã","a"),"â","a"),"é","e"),"ê","e"),"í","i"),"ó","o"),"ô","o"),"õ","o"),"ú","u"),"ç","c"),"-"," ")," ","")</f>
        <v/>
      </c>
      <c r="Z99" s="0" t="str">
        <f aca="false">IF($Z$2="","",IF(AND(ISNUMBER(SEARCH($Z$2,Y99)),OR($Z$3="",ISNUMBER(SEARCH($Z$3,Y99))),OR($Z$4="",ISNUMBER(SEARCH($Z$4,Y99)))),MAX($Z$7:Z98)+1,""))</f>
        <v/>
      </c>
    </row>
    <row r="100" customFormat="false" ht="15" hidden="false" customHeight="false" outlineLevel="0" collapsed="false">
      <c r="Y100" s="0" t="str">
        <f aca="false">SUBSTITUTE(SUBSTITUTE(SUBSTITUTE(SUBSTITUTE(SUBSTITUTE(SUBSTITUTE(SUBSTITUTE(SUBSTITUTE(SUBSTITUTE(SUBSTITUTE(SUBSTITUTE(SUBSTITUTE(SUBSTITUTE(SUBSTITUTE(LOWER('Meus preços da cidade'!A94&amp;" "&amp;'Meus preços da cidade'!B94&amp;" "&amp;'Meus preços da cidade'!H94),"á","a"),"à","a"),"ã","a"),"â","a"),"é","e"),"ê","e"),"í","i"),"ó","o"),"ô","o"),"õ","o"),"ú","u"),"ç","c"),"-"," ")," ","")</f>
        <v/>
      </c>
      <c r="Z100" s="0" t="str">
        <f aca="false">IF($Z$2="","",IF(AND(ISNUMBER(SEARCH($Z$2,Y100)),OR($Z$3="",ISNUMBER(SEARCH($Z$3,Y100))),OR($Z$4="",ISNUMBER(SEARCH($Z$4,Y100)))),MAX($Z$7:Z99)+1,""))</f>
        <v/>
      </c>
    </row>
    <row r="101" customFormat="false" ht="15" hidden="false" customHeight="false" outlineLevel="0" collapsed="false">
      <c r="Y101" s="0" t="str">
        <f aca="false">SUBSTITUTE(SUBSTITUTE(SUBSTITUTE(SUBSTITUTE(SUBSTITUTE(SUBSTITUTE(SUBSTITUTE(SUBSTITUTE(SUBSTITUTE(SUBSTITUTE(SUBSTITUTE(SUBSTITUTE(SUBSTITUTE(SUBSTITUTE(LOWER('Meus preços da cidade'!A95&amp;" "&amp;'Meus preços da cidade'!B95&amp;" "&amp;'Meus preços da cidade'!H95),"á","a"),"à","a"),"ã","a"),"â","a"),"é","e"),"ê","e"),"í","i"),"ó","o"),"ô","o"),"õ","o"),"ú","u"),"ç","c"),"-"," ")," ","")</f>
        <v/>
      </c>
      <c r="Z101" s="0" t="str">
        <f aca="false">IF($Z$2="","",IF(AND(ISNUMBER(SEARCH($Z$2,Y101)),OR($Z$3="",ISNUMBER(SEARCH($Z$3,Y101))),OR($Z$4="",ISNUMBER(SEARCH($Z$4,Y101)))),MAX($Z$7:Z100)+1,""))</f>
        <v/>
      </c>
    </row>
    <row r="102" customFormat="false" ht="15" hidden="false" customHeight="false" outlineLevel="0" collapsed="false">
      <c r="Y102" s="0" t="str">
        <f aca="false">SUBSTITUTE(SUBSTITUTE(SUBSTITUTE(SUBSTITUTE(SUBSTITUTE(SUBSTITUTE(SUBSTITUTE(SUBSTITUTE(SUBSTITUTE(SUBSTITUTE(SUBSTITUTE(SUBSTITUTE(SUBSTITUTE(SUBSTITUTE(LOWER('Meus preços da cidade'!A96&amp;" "&amp;'Meus preços da cidade'!B96&amp;" "&amp;'Meus preços da cidade'!H96),"á","a"),"à","a"),"ã","a"),"â","a"),"é","e"),"ê","e"),"í","i"),"ó","o"),"ô","o"),"õ","o"),"ú","u"),"ç","c"),"-"," ")," ","")</f>
        <v/>
      </c>
      <c r="Z102" s="0" t="str">
        <f aca="false">IF($Z$2="","",IF(AND(ISNUMBER(SEARCH($Z$2,Y102)),OR($Z$3="",ISNUMBER(SEARCH($Z$3,Y102))),OR($Z$4="",ISNUMBER(SEARCH($Z$4,Y102)))),MAX($Z$7:Z101)+1,""))</f>
        <v/>
      </c>
    </row>
    <row r="103" customFormat="false" ht="15" hidden="false" customHeight="false" outlineLevel="0" collapsed="false">
      <c r="Y103" s="0" t="str">
        <f aca="false">SUBSTITUTE(SUBSTITUTE(SUBSTITUTE(SUBSTITUTE(SUBSTITUTE(SUBSTITUTE(SUBSTITUTE(SUBSTITUTE(SUBSTITUTE(SUBSTITUTE(SUBSTITUTE(SUBSTITUTE(SUBSTITUTE(SUBSTITUTE(LOWER('Meus preços da cidade'!A97&amp;" "&amp;'Meus preços da cidade'!B97&amp;" "&amp;'Meus preços da cidade'!H97),"á","a"),"à","a"),"ã","a"),"â","a"),"é","e"),"ê","e"),"í","i"),"ó","o"),"ô","o"),"õ","o"),"ú","u"),"ç","c"),"-"," ")," ","")</f>
        <v/>
      </c>
      <c r="Z103" s="0" t="str">
        <f aca="false">IF($Z$2="","",IF(AND(ISNUMBER(SEARCH($Z$2,Y103)),OR($Z$3="",ISNUMBER(SEARCH($Z$3,Y103))),OR($Z$4="",ISNUMBER(SEARCH($Z$4,Y103)))),MAX($Z$7:Z102)+1,""))</f>
        <v/>
      </c>
    </row>
    <row r="104" customFormat="false" ht="15" hidden="false" customHeight="false" outlineLevel="0" collapsed="false">
      <c r="Y104" s="0" t="str">
        <f aca="false">SUBSTITUTE(SUBSTITUTE(SUBSTITUTE(SUBSTITUTE(SUBSTITUTE(SUBSTITUTE(SUBSTITUTE(SUBSTITUTE(SUBSTITUTE(SUBSTITUTE(SUBSTITUTE(SUBSTITUTE(SUBSTITUTE(SUBSTITUTE(LOWER('Meus preços da cidade'!A98&amp;" "&amp;'Meus preços da cidade'!B98&amp;" "&amp;'Meus preços da cidade'!H98),"á","a"),"à","a"),"ã","a"),"â","a"),"é","e"),"ê","e"),"í","i"),"ó","o"),"ô","o"),"õ","o"),"ú","u"),"ç","c"),"-"," ")," ","")</f>
        <v/>
      </c>
      <c r="Z104" s="0" t="str">
        <f aca="false">IF($Z$2="","",IF(AND(ISNUMBER(SEARCH($Z$2,Y104)),OR($Z$3="",ISNUMBER(SEARCH($Z$3,Y104))),OR($Z$4="",ISNUMBER(SEARCH($Z$4,Y104)))),MAX($Z$7:Z103)+1,""))</f>
        <v/>
      </c>
    </row>
    <row r="105" customFormat="false" ht="15" hidden="false" customHeight="false" outlineLevel="0" collapsed="false">
      <c r="Y105" s="0" t="str">
        <f aca="false">SUBSTITUTE(SUBSTITUTE(SUBSTITUTE(SUBSTITUTE(SUBSTITUTE(SUBSTITUTE(SUBSTITUTE(SUBSTITUTE(SUBSTITUTE(SUBSTITUTE(SUBSTITUTE(SUBSTITUTE(SUBSTITUTE(SUBSTITUTE(LOWER('Meus preços da cidade'!A99&amp;" "&amp;'Meus preços da cidade'!B99&amp;" "&amp;'Meus preços da cidade'!H99),"á","a"),"à","a"),"ã","a"),"â","a"),"é","e"),"ê","e"),"í","i"),"ó","o"),"ô","o"),"õ","o"),"ú","u"),"ç","c"),"-"," ")," ","")</f>
        <v/>
      </c>
      <c r="Z105" s="0" t="str">
        <f aca="false">IF($Z$2="","",IF(AND(ISNUMBER(SEARCH($Z$2,Y105)),OR($Z$3="",ISNUMBER(SEARCH($Z$3,Y105))),OR($Z$4="",ISNUMBER(SEARCH($Z$4,Y105)))),MAX($Z$7:Z104)+1,""))</f>
        <v/>
      </c>
    </row>
    <row r="106" customFormat="false" ht="15" hidden="false" customHeight="false" outlineLevel="0" collapsed="false">
      <c r="Y106" s="0" t="str">
        <f aca="false">SUBSTITUTE(SUBSTITUTE(SUBSTITUTE(SUBSTITUTE(SUBSTITUTE(SUBSTITUTE(SUBSTITUTE(SUBSTITUTE(SUBSTITUTE(SUBSTITUTE(SUBSTITUTE(SUBSTITUTE(SUBSTITUTE(SUBSTITUTE(LOWER('Meus preços da cidade'!A100&amp;" "&amp;'Meus preços da cidade'!B100&amp;" "&amp;'Meus preços da cidade'!H100),"á","a"),"à","a"),"ã","a"),"â","a"),"é","e"),"ê","e"),"í","i"),"ó","o"),"ô","o"),"õ","o"),"ú","u"),"ç","c"),"-"," ")," ","")</f>
        <v/>
      </c>
      <c r="Z106" s="0" t="str">
        <f aca="false">IF($Z$2="","",IF(AND(ISNUMBER(SEARCH($Z$2,Y106)),OR($Z$3="",ISNUMBER(SEARCH($Z$3,Y106))),OR($Z$4="",ISNUMBER(SEARCH($Z$4,Y106)))),MAX($Z$7:Z105)+1,""))</f>
        <v/>
      </c>
    </row>
    <row r="107" customFormat="false" ht="15" hidden="false" customHeight="false" outlineLevel="0" collapsed="false">
      <c r="Y107" s="0" t="str">
        <f aca="false">SUBSTITUTE(SUBSTITUTE(SUBSTITUTE(SUBSTITUTE(SUBSTITUTE(SUBSTITUTE(SUBSTITUTE(SUBSTITUTE(SUBSTITUTE(SUBSTITUTE(SUBSTITUTE(SUBSTITUTE(SUBSTITUTE(SUBSTITUTE(LOWER('Meus preços da cidade'!A101&amp;" "&amp;'Meus preços da cidade'!B101&amp;" "&amp;'Meus preços da cidade'!H101),"á","a"),"à","a"),"ã","a"),"â","a"),"é","e"),"ê","e"),"í","i"),"ó","o"),"ô","o"),"õ","o"),"ú","u"),"ç","c"),"-"," ")," ","")</f>
        <v/>
      </c>
      <c r="Z107" s="0" t="str">
        <f aca="false">IF($Z$2="","",IF(AND(ISNUMBER(SEARCH($Z$2,Y107)),OR($Z$3="",ISNUMBER(SEARCH($Z$3,Y107))),OR($Z$4="",ISNUMBER(SEARCH($Z$4,Y107)))),MAX($Z$7:Z106)+1,""))</f>
        <v/>
      </c>
    </row>
    <row r="108" customFormat="false" ht="15" hidden="false" customHeight="false" outlineLevel="0" collapsed="false">
      <c r="Y108" s="0" t="str">
        <f aca="false">SUBSTITUTE(SUBSTITUTE(SUBSTITUTE(SUBSTITUTE(SUBSTITUTE(SUBSTITUTE(SUBSTITUTE(SUBSTITUTE(SUBSTITUTE(SUBSTITUTE(SUBSTITUTE(SUBSTITUTE(SUBSTITUTE(SUBSTITUTE(LOWER('Meus preços da cidade'!A102&amp;" "&amp;'Meus preços da cidade'!B102&amp;" "&amp;'Meus preços da cidade'!H102),"á","a"),"à","a"),"ã","a"),"â","a"),"é","e"),"ê","e"),"í","i"),"ó","o"),"ô","o"),"õ","o"),"ú","u"),"ç","c"),"-"," ")," ","")</f>
        <v/>
      </c>
      <c r="Z108" s="0" t="str">
        <f aca="false">IF($Z$2="","",IF(AND(ISNUMBER(SEARCH($Z$2,Y108)),OR($Z$3="",ISNUMBER(SEARCH($Z$3,Y108))),OR($Z$4="",ISNUMBER(SEARCH($Z$4,Y108)))),MAX($Z$7:Z107)+1,""))</f>
        <v/>
      </c>
    </row>
    <row r="109" customFormat="false" ht="15" hidden="false" customHeight="false" outlineLevel="0" collapsed="false">
      <c r="Y109" s="0" t="str">
        <f aca="false">SUBSTITUTE(SUBSTITUTE(SUBSTITUTE(SUBSTITUTE(SUBSTITUTE(SUBSTITUTE(SUBSTITUTE(SUBSTITUTE(SUBSTITUTE(SUBSTITUTE(SUBSTITUTE(SUBSTITUTE(SUBSTITUTE(SUBSTITUTE(LOWER('Meus preços da cidade'!A103&amp;" "&amp;'Meus preços da cidade'!B103&amp;" "&amp;'Meus preços da cidade'!H103),"á","a"),"à","a"),"ã","a"),"â","a"),"é","e"),"ê","e"),"í","i"),"ó","o"),"ô","o"),"õ","o"),"ú","u"),"ç","c"),"-"," ")," ","")</f>
        <v/>
      </c>
      <c r="Z109" s="0" t="str">
        <f aca="false">IF($Z$2="","",IF(AND(ISNUMBER(SEARCH($Z$2,Y109)),OR($Z$3="",ISNUMBER(SEARCH($Z$3,Y109))),OR($Z$4="",ISNUMBER(SEARCH($Z$4,Y109)))),MAX($Z$7:Z108)+1,""))</f>
        <v/>
      </c>
    </row>
    <row r="110" customFormat="false" ht="15" hidden="false" customHeight="false" outlineLevel="0" collapsed="false">
      <c r="Y110" s="0" t="str">
        <f aca="false">SUBSTITUTE(SUBSTITUTE(SUBSTITUTE(SUBSTITUTE(SUBSTITUTE(SUBSTITUTE(SUBSTITUTE(SUBSTITUTE(SUBSTITUTE(SUBSTITUTE(SUBSTITUTE(SUBSTITUTE(SUBSTITUTE(SUBSTITUTE(LOWER('Meus preços da cidade'!A104&amp;" "&amp;'Meus preços da cidade'!B104&amp;" "&amp;'Meus preços da cidade'!H104),"á","a"),"à","a"),"ã","a"),"â","a"),"é","e"),"ê","e"),"í","i"),"ó","o"),"ô","o"),"õ","o"),"ú","u"),"ç","c"),"-"," ")," ","")</f>
        <v/>
      </c>
      <c r="Z110" s="0" t="str">
        <f aca="false">IF($Z$2="","",IF(AND(ISNUMBER(SEARCH($Z$2,Y110)),OR($Z$3="",ISNUMBER(SEARCH($Z$3,Y110))),OR($Z$4="",ISNUMBER(SEARCH($Z$4,Y110)))),MAX($Z$7:Z109)+1,""))</f>
        <v/>
      </c>
    </row>
    <row r="111" customFormat="false" ht="15" hidden="false" customHeight="false" outlineLevel="0" collapsed="false">
      <c r="Y111" s="0" t="str">
        <f aca="false">SUBSTITUTE(SUBSTITUTE(SUBSTITUTE(SUBSTITUTE(SUBSTITUTE(SUBSTITUTE(SUBSTITUTE(SUBSTITUTE(SUBSTITUTE(SUBSTITUTE(SUBSTITUTE(SUBSTITUTE(SUBSTITUTE(SUBSTITUTE(LOWER('Meus preços da cidade'!A105&amp;" "&amp;'Meus preços da cidade'!B105&amp;" "&amp;'Meus preços da cidade'!H105),"á","a"),"à","a"),"ã","a"),"â","a"),"é","e"),"ê","e"),"í","i"),"ó","o"),"ô","o"),"õ","o"),"ú","u"),"ç","c"),"-"," ")," ","")</f>
        <v/>
      </c>
      <c r="Z111" s="0" t="str">
        <f aca="false">IF($Z$2="","",IF(AND(ISNUMBER(SEARCH($Z$2,Y111)),OR($Z$3="",ISNUMBER(SEARCH($Z$3,Y111))),OR($Z$4="",ISNUMBER(SEARCH($Z$4,Y111)))),MAX($Z$7:Z110)+1,""))</f>
        <v/>
      </c>
    </row>
    <row r="112" customFormat="false" ht="15" hidden="false" customHeight="false" outlineLevel="0" collapsed="false">
      <c r="Y112" s="0" t="str">
        <f aca="false">SUBSTITUTE(SUBSTITUTE(SUBSTITUTE(SUBSTITUTE(SUBSTITUTE(SUBSTITUTE(SUBSTITUTE(SUBSTITUTE(SUBSTITUTE(SUBSTITUTE(SUBSTITUTE(SUBSTITUTE(SUBSTITUTE(SUBSTITUTE(LOWER('Meus preços da cidade'!A106&amp;" "&amp;'Meus preços da cidade'!B106&amp;" "&amp;'Meus preços da cidade'!H106),"á","a"),"à","a"),"ã","a"),"â","a"),"é","e"),"ê","e"),"í","i"),"ó","o"),"ô","o"),"õ","o"),"ú","u"),"ç","c"),"-"," ")," ","")</f>
        <v/>
      </c>
      <c r="Z112" s="0" t="str">
        <f aca="false">IF($Z$2="","",IF(AND(ISNUMBER(SEARCH($Z$2,Y112)),OR($Z$3="",ISNUMBER(SEARCH($Z$3,Y112))),OR($Z$4="",ISNUMBER(SEARCH($Z$4,Y112)))),MAX($Z$7:Z111)+1,""))</f>
        <v/>
      </c>
    </row>
    <row r="113" customFormat="false" ht="15" hidden="false" customHeight="false" outlineLevel="0" collapsed="false">
      <c r="Y113" s="0" t="str">
        <f aca="false">SUBSTITUTE(SUBSTITUTE(SUBSTITUTE(SUBSTITUTE(SUBSTITUTE(SUBSTITUTE(SUBSTITUTE(SUBSTITUTE(SUBSTITUTE(SUBSTITUTE(SUBSTITUTE(SUBSTITUTE(SUBSTITUTE(SUBSTITUTE(LOWER('Meus preços da cidade'!A107&amp;" "&amp;'Meus preços da cidade'!B107&amp;" "&amp;'Meus preços da cidade'!H107),"á","a"),"à","a"),"ã","a"),"â","a"),"é","e"),"ê","e"),"í","i"),"ó","o"),"ô","o"),"õ","o"),"ú","u"),"ç","c"),"-"," ")," ","")</f>
        <v/>
      </c>
      <c r="Z113" s="0" t="str">
        <f aca="false">IF($Z$2="","",IF(AND(ISNUMBER(SEARCH($Z$2,Y113)),OR($Z$3="",ISNUMBER(SEARCH($Z$3,Y113))),OR($Z$4="",ISNUMBER(SEARCH($Z$4,Y113)))),MAX($Z$7:Z112)+1,""))</f>
        <v/>
      </c>
    </row>
    <row r="114" customFormat="false" ht="15" hidden="false" customHeight="false" outlineLevel="0" collapsed="false">
      <c r="Y114" s="0" t="str">
        <f aca="false">SUBSTITUTE(SUBSTITUTE(SUBSTITUTE(SUBSTITUTE(SUBSTITUTE(SUBSTITUTE(SUBSTITUTE(SUBSTITUTE(SUBSTITUTE(SUBSTITUTE(SUBSTITUTE(SUBSTITUTE(SUBSTITUTE(SUBSTITUTE(LOWER('Meus preços da cidade'!A108&amp;" "&amp;'Meus preços da cidade'!B108&amp;" "&amp;'Meus preços da cidade'!H108),"á","a"),"à","a"),"ã","a"),"â","a"),"é","e"),"ê","e"),"í","i"),"ó","o"),"ô","o"),"õ","o"),"ú","u"),"ç","c"),"-"," ")," ","")</f>
        <v/>
      </c>
      <c r="Z114" s="0" t="str">
        <f aca="false">IF($Z$2="","",IF(AND(ISNUMBER(SEARCH($Z$2,Y114)),OR($Z$3="",ISNUMBER(SEARCH($Z$3,Y114))),OR($Z$4="",ISNUMBER(SEARCH($Z$4,Y114)))),MAX($Z$7:Z113)+1,""))</f>
        <v/>
      </c>
    </row>
    <row r="115" customFormat="false" ht="15" hidden="false" customHeight="false" outlineLevel="0" collapsed="false">
      <c r="Y115" s="0" t="str">
        <f aca="false">SUBSTITUTE(SUBSTITUTE(SUBSTITUTE(SUBSTITUTE(SUBSTITUTE(SUBSTITUTE(SUBSTITUTE(SUBSTITUTE(SUBSTITUTE(SUBSTITUTE(SUBSTITUTE(SUBSTITUTE(SUBSTITUTE(SUBSTITUTE(LOWER('Meus preços da cidade'!A109&amp;" "&amp;'Meus preços da cidade'!B109&amp;" "&amp;'Meus preços da cidade'!H109),"á","a"),"à","a"),"ã","a"),"â","a"),"é","e"),"ê","e"),"í","i"),"ó","o"),"ô","o"),"õ","o"),"ú","u"),"ç","c"),"-"," ")," ","")</f>
        <v/>
      </c>
      <c r="Z115" s="0" t="str">
        <f aca="false">IF($Z$2="","",IF(AND(ISNUMBER(SEARCH($Z$2,Y115)),OR($Z$3="",ISNUMBER(SEARCH($Z$3,Y115))),OR($Z$4="",ISNUMBER(SEARCH($Z$4,Y115)))),MAX($Z$7:Z114)+1,""))</f>
        <v/>
      </c>
    </row>
    <row r="116" customFormat="false" ht="15" hidden="false" customHeight="false" outlineLevel="0" collapsed="false">
      <c r="Y116" s="0" t="str">
        <f aca="false">SUBSTITUTE(SUBSTITUTE(SUBSTITUTE(SUBSTITUTE(SUBSTITUTE(SUBSTITUTE(SUBSTITUTE(SUBSTITUTE(SUBSTITUTE(SUBSTITUTE(SUBSTITUTE(SUBSTITUTE(SUBSTITUTE(SUBSTITUTE(LOWER('Meus preços da cidade'!A110&amp;" "&amp;'Meus preços da cidade'!B110&amp;" "&amp;'Meus preços da cidade'!H110),"á","a"),"à","a"),"ã","a"),"â","a"),"é","e"),"ê","e"),"í","i"),"ó","o"),"ô","o"),"õ","o"),"ú","u"),"ç","c"),"-"," ")," ","")</f>
        <v/>
      </c>
      <c r="Z116" s="0" t="str">
        <f aca="false">IF($Z$2="","",IF(AND(ISNUMBER(SEARCH($Z$2,Y116)),OR($Z$3="",ISNUMBER(SEARCH($Z$3,Y116))),OR($Z$4="",ISNUMBER(SEARCH($Z$4,Y116)))),MAX($Z$7:Z115)+1,""))</f>
        <v/>
      </c>
    </row>
    <row r="117" customFormat="false" ht="15" hidden="false" customHeight="false" outlineLevel="0" collapsed="false">
      <c r="Y117" s="0" t="str">
        <f aca="false">SUBSTITUTE(SUBSTITUTE(SUBSTITUTE(SUBSTITUTE(SUBSTITUTE(SUBSTITUTE(SUBSTITUTE(SUBSTITUTE(SUBSTITUTE(SUBSTITUTE(SUBSTITUTE(SUBSTITUTE(SUBSTITUTE(SUBSTITUTE(LOWER('Meus preços da cidade'!A111&amp;" "&amp;'Meus preços da cidade'!B111&amp;" "&amp;'Meus preços da cidade'!H111),"á","a"),"à","a"),"ã","a"),"â","a"),"é","e"),"ê","e"),"í","i"),"ó","o"),"ô","o"),"õ","o"),"ú","u"),"ç","c"),"-"," ")," ","")</f>
        <v/>
      </c>
      <c r="Z117" s="0" t="str">
        <f aca="false">IF($Z$2="","",IF(AND(ISNUMBER(SEARCH($Z$2,Y117)),OR($Z$3="",ISNUMBER(SEARCH($Z$3,Y117))),OR($Z$4="",ISNUMBER(SEARCH($Z$4,Y117)))),MAX($Z$7:Z116)+1,""))</f>
        <v/>
      </c>
    </row>
    <row r="118" customFormat="false" ht="15" hidden="false" customHeight="false" outlineLevel="0" collapsed="false">
      <c r="Y118" s="0" t="str">
        <f aca="false">SUBSTITUTE(SUBSTITUTE(SUBSTITUTE(SUBSTITUTE(SUBSTITUTE(SUBSTITUTE(SUBSTITUTE(SUBSTITUTE(SUBSTITUTE(SUBSTITUTE(SUBSTITUTE(SUBSTITUTE(SUBSTITUTE(SUBSTITUTE(LOWER('Meus preços da cidade'!A112&amp;" "&amp;'Meus preços da cidade'!B112&amp;" "&amp;'Meus preços da cidade'!H112),"á","a"),"à","a"),"ã","a"),"â","a"),"é","e"),"ê","e"),"í","i"),"ó","o"),"ô","o"),"õ","o"),"ú","u"),"ç","c"),"-"," ")," ","")</f>
        <v/>
      </c>
      <c r="Z118" s="0" t="str">
        <f aca="false">IF($Z$2="","",IF(AND(ISNUMBER(SEARCH($Z$2,Y118)),OR($Z$3="",ISNUMBER(SEARCH($Z$3,Y118))),OR($Z$4="",ISNUMBER(SEARCH($Z$4,Y118)))),MAX($Z$7:Z117)+1,""))</f>
        <v/>
      </c>
    </row>
    <row r="119" customFormat="false" ht="15" hidden="false" customHeight="false" outlineLevel="0" collapsed="false">
      <c r="Y119" s="0" t="str">
        <f aca="false">SUBSTITUTE(SUBSTITUTE(SUBSTITUTE(SUBSTITUTE(SUBSTITUTE(SUBSTITUTE(SUBSTITUTE(SUBSTITUTE(SUBSTITUTE(SUBSTITUTE(SUBSTITUTE(SUBSTITUTE(SUBSTITUTE(SUBSTITUTE(LOWER('Meus preços da cidade'!A113&amp;" "&amp;'Meus preços da cidade'!B113&amp;" "&amp;'Meus preços da cidade'!H113),"á","a"),"à","a"),"ã","a"),"â","a"),"é","e"),"ê","e"),"í","i"),"ó","o"),"ô","o"),"õ","o"),"ú","u"),"ç","c"),"-"," ")," ","")</f>
        <v/>
      </c>
      <c r="Z119" s="0" t="str">
        <f aca="false">IF($Z$2="","",IF(AND(ISNUMBER(SEARCH($Z$2,Y119)),OR($Z$3="",ISNUMBER(SEARCH($Z$3,Y119))),OR($Z$4="",ISNUMBER(SEARCH($Z$4,Y119)))),MAX($Z$7:Z118)+1,""))</f>
        <v/>
      </c>
    </row>
    <row r="120" customFormat="false" ht="15" hidden="false" customHeight="false" outlineLevel="0" collapsed="false">
      <c r="Y120" s="0" t="str">
        <f aca="false">SUBSTITUTE(SUBSTITUTE(SUBSTITUTE(SUBSTITUTE(SUBSTITUTE(SUBSTITUTE(SUBSTITUTE(SUBSTITUTE(SUBSTITUTE(SUBSTITUTE(SUBSTITUTE(SUBSTITUTE(SUBSTITUTE(SUBSTITUTE(LOWER('Meus preços da cidade'!A114&amp;" "&amp;'Meus preços da cidade'!B114&amp;" "&amp;'Meus preços da cidade'!H114),"á","a"),"à","a"),"ã","a"),"â","a"),"é","e"),"ê","e"),"í","i"),"ó","o"),"ô","o"),"õ","o"),"ú","u"),"ç","c"),"-"," ")," ","")</f>
        <v/>
      </c>
      <c r="Z120" s="0" t="str">
        <f aca="false">IF($Z$2="","",IF(AND(ISNUMBER(SEARCH($Z$2,Y120)),OR($Z$3="",ISNUMBER(SEARCH($Z$3,Y120))),OR($Z$4="",ISNUMBER(SEARCH($Z$4,Y120)))),MAX($Z$7:Z119)+1,""))</f>
        <v/>
      </c>
    </row>
    <row r="121" customFormat="false" ht="15" hidden="false" customHeight="false" outlineLevel="0" collapsed="false">
      <c r="Y121" s="0" t="str">
        <f aca="false">SUBSTITUTE(SUBSTITUTE(SUBSTITUTE(SUBSTITUTE(SUBSTITUTE(SUBSTITUTE(SUBSTITUTE(SUBSTITUTE(SUBSTITUTE(SUBSTITUTE(SUBSTITUTE(SUBSTITUTE(SUBSTITUTE(SUBSTITUTE(LOWER('Meus preços da cidade'!A115&amp;" "&amp;'Meus preços da cidade'!B115&amp;" "&amp;'Meus preços da cidade'!H115),"á","a"),"à","a"),"ã","a"),"â","a"),"é","e"),"ê","e"),"í","i"),"ó","o"),"ô","o"),"õ","o"),"ú","u"),"ç","c"),"-"," ")," ","")</f>
        <v/>
      </c>
      <c r="Z121" s="0" t="str">
        <f aca="false">IF($Z$2="","",IF(AND(ISNUMBER(SEARCH($Z$2,Y121)),OR($Z$3="",ISNUMBER(SEARCH($Z$3,Y121))),OR($Z$4="",ISNUMBER(SEARCH($Z$4,Y121)))),MAX($Z$7:Z120)+1,""))</f>
        <v/>
      </c>
    </row>
    <row r="122" customFormat="false" ht="15" hidden="false" customHeight="false" outlineLevel="0" collapsed="false">
      <c r="Y122" s="0" t="str">
        <f aca="false">SUBSTITUTE(SUBSTITUTE(SUBSTITUTE(SUBSTITUTE(SUBSTITUTE(SUBSTITUTE(SUBSTITUTE(SUBSTITUTE(SUBSTITUTE(SUBSTITUTE(SUBSTITUTE(SUBSTITUTE(SUBSTITUTE(SUBSTITUTE(LOWER('Meus preços da cidade'!A116&amp;" "&amp;'Meus preços da cidade'!B116&amp;" "&amp;'Meus preços da cidade'!H116),"á","a"),"à","a"),"ã","a"),"â","a"),"é","e"),"ê","e"),"í","i"),"ó","o"),"ô","o"),"õ","o"),"ú","u"),"ç","c"),"-"," ")," ","")</f>
        <v/>
      </c>
      <c r="Z122" s="0" t="str">
        <f aca="false">IF($Z$2="","",IF(AND(ISNUMBER(SEARCH($Z$2,Y122)),OR($Z$3="",ISNUMBER(SEARCH($Z$3,Y122))),OR($Z$4="",ISNUMBER(SEARCH($Z$4,Y122)))),MAX($Z$7:Z121)+1,""))</f>
        <v/>
      </c>
    </row>
    <row r="123" customFormat="false" ht="15" hidden="false" customHeight="false" outlineLevel="0" collapsed="false">
      <c r="Y123" s="0" t="str">
        <f aca="false">SUBSTITUTE(SUBSTITUTE(SUBSTITUTE(SUBSTITUTE(SUBSTITUTE(SUBSTITUTE(SUBSTITUTE(SUBSTITUTE(SUBSTITUTE(SUBSTITUTE(SUBSTITUTE(SUBSTITUTE(SUBSTITUTE(SUBSTITUTE(LOWER('Meus preços da cidade'!A117&amp;" "&amp;'Meus preços da cidade'!B117&amp;" "&amp;'Meus preços da cidade'!H117),"á","a"),"à","a"),"ã","a"),"â","a"),"é","e"),"ê","e"),"í","i"),"ó","o"),"ô","o"),"õ","o"),"ú","u"),"ç","c"),"-"," ")," ","")</f>
        <v/>
      </c>
      <c r="Z123" s="0" t="str">
        <f aca="false">IF($Z$2="","",IF(AND(ISNUMBER(SEARCH($Z$2,Y123)),OR($Z$3="",ISNUMBER(SEARCH($Z$3,Y123))),OR($Z$4="",ISNUMBER(SEARCH($Z$4,Y123)))),MAX($Z$7:Z122)+1,""))</f>
        <v/>
      </c>
    </row>
    <row r="124" customFormat="false" ht="15" hidden="false" customHeight="false" outlineLevel="0" collapsed="false">
      <c r="Y124" s="0" t="str">
        <f aca="false">SUBSTITUTE(SUBSTITUTE(SUBSTITUTE(SUBSTITUTE(SUBSTITUTE(SUBSTITUTE(SUBSTITUTE(SUBSTITUTE(SUBSTITUTE(SUBSTITUTE(SUBSTITUTE(SUBSTITUTE(SUBSTITUTE(SUBSTITUTE(LOWER('Meus preços da cidade'!A118&amp;" "&amp;'Meus preços da cidade'!B118&amp;" "&amp;'Meus preços da cidade'!H118),"á","a"),"à","a"),"ã","a"),"â","a"),"é","e"),"ê","e"),"í","i"),"ó","o"),"ô","o"),"õ","o"),"ú","u"),"ç","c"),"-"," ")," ","")</f>
        <v/>
      </c>
      <c r="Z124" s="0" t="str">
        <f aca="false">IF($Z$2="","",IF(AND(ISNUMBER(SEARCH($Z$2,Y124)),OR($Z$3="",ISNUMBER(SEARCH($Z$3,Y124))),OR($Z$4="",ISNUMBER(SEARCH($Z$4,Y124)))),MAX($Z$7:Z123)+1,""))</f>
        <v/>
      </c>
    </row>
    <row r="125" customFormat="false" ht="15" hidden="false" customHeight="false" outlineLevel="0" collapsed="false">
      <c r="Y125" s="0" t="str">
        <f aca="false">SUBSTITUTE(SUBSTITUTE(SUBSTITUTE(SUBSTITUTE(SUBSTITUTE(SUBSTITUTE(SUBSTITUTE(SUBSTITUTE(SUBSTITUTE(SUBSTITUTE(SUBSTITUTE(SUBSTITUTE(SUBSTITUTE(SUBSTITUTE(LOWER('Meus preços da cidade'!A119&amp;" "&amp;'Meus preços da cidade'!B119&amp;" "&amp;'Meus preços da cidade'!H119),"á","a"),"à","a"),"ã","a"),"â","a"),"é","e"),"ê","e"),"í","i"),"ó","o"),"ô","o"),"õ","o"),"ú","u"),"ç","c"),"-"," ")," ","")</f>
        <v/>
      </c>
      <c r="Z125" s="0" t="str">
        <f aca="false">IF($Z$2="","",IF(AND(ISNUMBER(SEARCH($Z$2,Y125)),OR($Z$3="",ISNUMBER(SEARCH($Z$3,Y125))),OR($Z$4="",ISNUMBER(SEARCH($Z$4,Y125)))),MAX($Z$7:Z124)+1,""))</f>
        <v/>
      </c>
    </row>
    <row r="126" customFormat="false" ht="15" hidden="false" customHeight="false" outlineLevel="0" collapsed="false">
      <c r="Y126" s="0" t="str">
        <f aca="false">SUBSTITUTE(SUBSTITUTE(SUBSTITUTE(SUBSTITUTE(SUBSTITUTE(SUBSTITUTE(SUBSTITUTE(SUBSTITUTE(SUBSTITUTE(SUBSTITUTE(SUBSTITUTE(SUBSTITUTE(SUBSTITUTE(SUBSTITUTE(LOWER('Meus preços da cidade'!A120&amp;" "&amp;'Meus preços da cidade'!B120&amp;" "&amp;'Meus preços da cidade'!H120),"á","a"),"à","a"),"ã","a"),"â","a"),"é","e"),"ê","e"),"í","i"),"ó","o"),"ô","o"),"õ","o"),"ú","u"),"ç","c"),"-"," ")," ","")</f>
        <v/>
      </c>
      <c r="Z126" s="0" t="str">
        <f aca="false">IF($Z$2="","",IF(AND(ISNUMBER(SEARCH($Z$2,Y126)),OR($Z$3="",ISNUMBER(SEARCH($Z$3,Y126))),OR($Z$4="",ISNUMBER(SEARCH($Z$4,Y126)))),MAX($Z$7:Z125)+1,""))</f>
        <v/>
      </c>
    </row>
    <row r="127" customFormat="false" ht="15" hidden="false" customHeight="false" outlineLevel="0" collapsed="false">
      <c r="Y127" s="0" t="str">
        <f aca="false">SUBSTITUTE(SUBSTITUTE(SUBSTITUTE(SUBSTITUTE(SUBSTITUTE(SUBSTITUTE(SUBSTITUTE(SUBSTITUTE(SUBSTITUTE(SUBSTITUTE(SUBSTITUTE(SUBSTITUTE(SUBSTITUTE(SUBSTITUTE(LOWER('Meus preços da cidade'!A121&amp;" "&amp;'Meus preços da cidade'!B121&amp;" "&amp;'Meus preços da cidade'!H121),"á","a"),"à","a"),"ã","a"),"â","a"),"é","e"),"ê","e"),"í","i"),"ó","o"),"ô","o"),"õ","o"),"ú","u"),"ç","c"),"-"," ")," ","")</f>
        <v/>
      </c>
      <c r="Z127" s="0" t="str">
        <f aca="false">IF($Z$2="","",IF(AND(ISNUMBER(SEARCH($Z$2,Y127)),OR($Z$3="",ISNUMBER(SEARCH($Z$3,Y127))),OR($Z$4="",ISNUMBER(SEARCH($Z$4,Y127)))),MAX($Z$7:Z126)+1,""))</f>
        <v/>
      </c>
    </row>
    <row r="128" customFormat="false" ht="15" hidden="false" customHeight="false" outlineLevel="0" collapsed="false">
      <c r="Y128" s="0" t="str">
        <f aca="false">SUBSTITUTE(SUBSTITUTE(SUBSTITUTE(SUBSTITUTE(SUBSTITUTE(SUBSTITUTE(SUBSTITUTE(SUBSTITUTE(SUBSTITUTE(SUBSTITUTE(SUBSTITUTE(SUBSTITUTE(SUBSTITUTE(SUBSTITUTE(LOWER('Meus preços da cidade'!A122&amp;" "&amp;'Meus preços da cidade'!B122&amp;" "&amp;'Meus preços da cidade'!H122),"á","a"),"à","a"),"ã","a"),"â","a"),"é","e"),"ê","e"),"í","i"),"ó","o"),"ô","o"),"õ","o"),"ú","u"),"ç","c"),"-"," ")," ","")</f>
        <v/>
      </c>
      <c r="Z128" s="0" t="str">
        <f aca="false">IF($Z$2="","",IF(AND(ISNUMBER(SEARCH($Z$2,Y128)),OR($Z$3="",ISNUMBER(SEARCH($Z$3,Y128))),OR($Z$4="",ISNUMBER(SEARCH($Z$4,Y128)))),MAX($Z$7:Z127)+1,""))</f>
        <v/>
      </c>
    </row>
    <row r="129" customFormat="false" ht="15" hidden="false" customHeight="false" outlineLevel="0" collapsed="false">
      <c r="Y129" s="0" t="str">
        <f aca="false">SUBSTITUTE(SUBSTITUTE(SUBSTITUTE(SUBSTITUTE(SUBSTITUTE(SUBSTITUTE(SUBSTITUTE(SUBSTITUTE(SUBSTITUTE(SUBSTITUTE(SUBSTITUTE(SUBSTITUTE(SUBSTITUTE(SUBSTITUTE(LOWER('Meus preços da cidade'!A123&amp;" "&amp;'Meus preços da cidade'!B123&amp;" "&amp;'Meus preços da cidade'!H123),"á","a"),"à","a"),"ã","a"),"â","a"),"é","e"),"ê","e"),"í","i"),"ó","o"),"ô","o"),"õ","o"),"ú","u"),"ç","c"),"-"," ")," ","")</f>
        <v/>
      </c>
      <c r="Z129" s="0" t="str">
        <f aca="false">IF($Z$2="","",IF(AND(ISNUMBER(SEARCH($Z$2,Y129)),OR($Z$3="",ISNUMBER(SEARCH($Z$3,Y129))),OR($Z$4="",ISNUMBER(SEARCH($Z$4,Y129)))),MAX($Z$7:Z128)+1,""))</f>
        <v/>
      </c>
    </row>
    <row r="130" customFormat="false" ht="15" hidden="false" customHeight="false" outlineLevel="0" collapsed="false">
      <c r="Y130" s="0" t="str">
        <f aca="false">SUBSTITUTE(SUBSTITUTE(SUBSTITUTE(SUBSTITUTE(SUBSTITUTE(SUBSTITUTE(SUBSTITUTE(SUBSTITUTE(SUBSTITUTE(SUBSTITUTE(SUBSTITUTE(SUBSTITUTE(SUBSTITUTE(SUBSTITUTE(LOWER('Meus preços da cidade'!A124&amp;" "&amp;'Meus preços da cidade'!B124&amp;" "&amp;'Meus preços da cidade'!H124),"á","a"),"à","a"),"ã","a"),"â","a"),"é","e"),"ê","e"),"í","i"),"ó","o"),"ô","o"),"õ","o"),"ú","u"),"ç","c"),"-"," ")," ","")</f>
        <v/>
      </c>
      <c r="Z130" s="0" t="str">
        <f aca="false">IF($Z$2="","",IF(AND(ISNUMBER(SEARCH($Z$2,Y130)),OR($Z$3="",ISNUMBER(SEARCH($Z$3,Y130))),OR($Z$4="",ISNUMBER(SEARCH($Z$4,Y130)))),MAX($Z$7:Z129)+1,""))</f>
        <v/>
      </c>
    </row>
    <row r="131" customFormat="false" ht="15" hidden="false" customHeight="false" outlineLevel="0" collapsed="false">
      <c r="Y131" s="0" t="str">
        <f aca="false">SUBSTITUTE(SUBSTITUTE(SUBSTITUTE(SUBSTITUTE(SUBSTITUTE(SUBSTITUTE(SUBSTITUTE(SUBSTITUTE(SUBSTITUTE(SUBSTITUTE(SUBSTITUTE(SUBSTITUTE(SUBSTITUTE(SUBSTITUTE(LOWER('Meus preços da cidade'!A125&amp;" "&amp;'Meus preços da cidade'!B125&amp;" "&amp;'Meus preços da cidade'!H125),"á","a"),"à","a"),"ã","a"),"â","a"),"é","e"),"ê","e"),"í","i"),"ó","o"),"ô","o"),"õ","o"),"ú","u"),"ç","c"),"-"," ")," ","")</f>
        <v/>
      </c>
      <c r="Z131" s="0" t="str">
        <f aca="false">IF($Z$2="","",IF(AND(ISNUMBER(SEARCH($Z$2,Y131)),OR($Z$3="",ISNUMBER(SEARCH($Z$3,Y131))),OR($Z$4="",ISNUMBER(SEARCH($Z$4,Y131)))),MAX($Z$7:Z130)+1,""))</f>
        <v/>
      </c>
    </row>
    <row r="132" customFormat="false" ht="15" hidden="false" customHeight="false" outlineLevel="0" collapsed="false">
      <c r="Y132" s="0" t="str">
        <f aca="false">SUBSTITUTE(SUBSTITUTE(SUBSTITUTE(SUBSTITUTE(SUBSTITUTE(SUBSTITUTE(SUBSTITUTE(SUBSTITUTE(SUBSTITUTE(SUBSTITUTE(SUBSTITUTE(SUBSTITUTE(SUBSTITUTE(SUBSTITUTE(LOWER('Meus preços da cidade'!A126&amp;" "&amp;'Meus preços da cidade'!B126&amp;" "&amp;'Meus preços da cidade'!H126),"á","a"),"à","a"),"ã","a"),"â","a"),"é","e"),"ê","e"),"í","i"),"ó","o"),"ô","o"),"õ","o"),"ú","u"),"ç","c"),"-"," ")," ","")</f>
        <v/>
      </c>
      <c r="Z132" s="0" t="str">
        <f aca="false">IF($Z$2="","",IF(AND(ISNUMBER(SEARCH($Z$2,Y132)),OR($Z$3="",ISNUMBER(SEARCH($Z$3,Y132))),OR($Z$4="",ISNUMBER(SEARCH($Z$4,Y132)))),MAX($Z$7:Z131)+1,""))</f>
        <v/>
      </c>
    </row>
    <row r="133" customFormat="false" ht="15" hidden="false" customHeight="false" outlineLevel="0" collapsed="false">
      <c r="Y133" s="0" t="str">
        <f aca="false">SUBSTITUTE(SUBSTITUTE(SUBSTITUTE(SUBSTITUTE(SUBSTITUTE(SUBSTITUTE(SUBSTITUTE(SUBSTITUTE(SUBSTITUTE(SUBSTITUTE(SUBSTITUTE(SUBSTITUTE(SUBSTITUTE(SUBSTITUTE(LOWER('Meus preços da cidade'!A127&amp;" "&amp;'Meus preços da cidade'!B127&amp;" "&amp;'Meus preços da cidade'!H127),"á","a"),"à","a"),"ã","a"),"â","a"),"é","e"),"ê","e"),"í","i"),"ó","o"),"ô","o"),"õ","o"),"ú","u"),"ç","c"),"-"," ")," ","")</f>
        <v/>
      </c>
      <c r="Z133" s="0" t="str">
        <f aca="false">IF($Z$2="","",IF(AND(ISNUMBER(SEARCH($Z$2,Y133)),OR($Z$3="",ISNUMBER(SEARCH($Z$3,Y133))),OR($Z$4="",ISNUMBER(SEARCH($Z$4,Y133)))),MAX($Z$7:Z132)+1,""))</f>
        <v/>
      </c>
    </row>
    <row r="134" customFormat="false" ht="15" hidden="false" customHeight="false" outlineLevel="0" collapsed="false">
      <c r="Y134" s="0" t="str">
        <f aca="false">SUBSTITUTE(SUBSTITUTE(SUBSTITUTE(SUBSTITUTE(SUBSTITUTE(SUBSTITUTE(SUBSTITUTE(SUBSTITUTE(SUBSTITUTE(SUBSTITUTE(SUBSTITUTE(SUBSTITUTE(SUBSTITUTE(SUBSTITUTE(LOWER('Meus preços da cidade'!A128&amp;" "&amp;'Meus preços da cidade'!B128&amp;" "&amp;'Meus preços da cidade'!H128),"á","a"),"à","a"),"ã","a"),"â","a"),"é","e"),"ê","e"),"í","i"),"ó","o"),"ô","o"),"õ","o"),"ú","u"),"ç","c"),"-"," ")," ","")</f>
        <v/>
      </c>
      <c r="Z134" s="0" t="str">
        <f aca="false">IF($Z$2="","",IF(AND(ISNUMBER(SEARCH($Z$2,Y134)),OR($Z$3="",ISNUMBER(SEARCH($Z$3,Y134))),OR($Z$4="",ISNUMBER(SEARCH($Z$4,Y134)))),MAX($Z$7:Z133)+1,""))</f>
        <v/>
      </c>
    </row>
    <row r="135" customFormat="false" ht="15" hidden="false" customHeight="false" outlineLevel="0" collapsed="false">
      <c r="Y135" s="0" t="str">
        <f aca="false">SUBSTITUTE(SUBSTITUTE(SUBSTITUTE(SUBSTITUTE(SUBSTITUTE(SUBSTITUTE(SUBSTITUTE(SUBSTITUTE(SUBSTITUTE(SUBSTITUTE(SUBSTITUTE(SUBSTITUTE(SUBSTITUTE(SUBSTITUTE(LOWER('Meus preços da cidade'!A129&amp;" "&amp;'Meus preços da cidade'!B129&amp;" "&amp;'Meus preços da cidade'!H129),"á","a"),"à","a"),"ã","a"),"â","a"),"é","e"),"ê","e"),"í","i"),"ó","o"),"ô","o"),"õ","o"),"ú","u"),"ç","c"),"-"," ")," ","")</f>
        <v/>
      </c>
      <c r="Z135" s="0" t="str">
        <f aca="false">IF($Z$2="","",IF(AND(ISNUMBER(SEARCH($Z$2,Y135)),OR($Z$3="",ISNUMBER(SEARCH($Z$3,Y135))),OR($Z$4="",ISNUMBER(SEARCH($Z$4,Y135)))),MAX($Z$7:Z134)+1,""))</f>
        <v/>
      </c>
    </row>
    <row r="136" customFormat="false" ht="15" hidden="false" customHeight="false" outlineLevel="0" collapsed="false">
      <c r="Y136" s="0" t="str">
        <f aca="false">SUBSTITUTE(SUBSTITUTE(SUBSTITUTE(SUBSTITUTE(SUBSTITUTE(SUBSTITUTE(SUBSTITUTE(SUBSTITUTE(SUBSTITUTE(SUBSTITUTE(SUBSTITUTE(SUBSTITUTE(SUBSTITUTE(SUBSTITUTE(LOWER('Meus preços da cidade'!A130&amp;" "&amp;'Meus preços da cidade'!B130&amp;" "&amp;'Meus preços da cidade'!H130),"á","a"),"à","a"),"ã","a"),"â","a"),"é","e"),"ê","e"),"í","i"),"ó","o"),"ô","o"),"õ","o"),"ú","u"),"ç","c"),"-"," ")," ","")</f>
        <v/>
      </c>
      <c r="Z136" s="0" t="str">
        <f aca="false">IF($Z$2="","",IF(AND(ISNUMBER(SEARCH($Z$2,Y136)),OR($Z$3="",ISNUMBER(SEARCH($Z$3,Y136))),OR($Z$4="",ISNUMBER(SEARCH($Z$4,Y136)))),MAX($Z$7:Z135)+1,""))</f>
        <v/>
      </c>
    </row>
    <row r="137" customFormat="false" ht="15" hidden="false" customHeight="false" outlineLevel="0" collapsed="false">
      <c r="Y137" s="0" t="str">
        <f aca="false">SUBSTITUTE(SUBSTITUTE(SUBSTITUTE(SUBSTITUTE(SUBSTITUTE(SUBSTITUTE(SUBSTITUTE(SUBSTITUTE(SUBSTITUTE(SUBSTITUTE(SUBSTITUTE(SUBSTITUTE(SUBSTITUTE(SUBSTITUTE(LOWER('Meus preços da cidade'!A131&amp;" "&amp;'Meus preços da cidade'!B131&amp;" "&amp;'Meus preços da cidade'!H131),"á","a"),"à","a"),"ã","a"),"â","a"),"é","e"),"ê","e"),"í","i"),"ó","o"),"ô","o"),"õ","o"),"ú","u"),"ç","c"),"-"," ")," ","")</f>
        <v/>
      </c>
      <c r="Z137" s="0" t="str">
        <f aca="false">IF($Z$2="","",IF(AND(ISNUMBER(SEARCH($Z$2,Y137)),OR($Z$3="",ISNUMBER(SEARCH($Z$3,Y137))),OR($Z$4="",ISNUMBER(SEARCH($Z$4,Y137)))),MAX($Z$7:Z136)+1,""))</f>
        <v/>
      </c>
    </row>
    <row r="138" customFormat="false" ht="15" hidden="false" customHeight="false" outlineLevel="0" collapsed="false">
      <c r="Y138" s="0" t="str">
        <f aca="false">SUBSTITUTE(SUBSTITUTE(SUBSTITUTE(SUBSTITUTE(SUBSTITUTE(SUBSTITUTE(SUBSTITUTE(SUBSTITUTE(SUBSTITUTE(SUBSTITUTE(SUBSTITUTE(SUBSTITUTE(SUBSTITUTE(SUBSTITUTE(LOWER('Meus preços da cidade'!A132&amp;" "&amp;'Meus preços da cidade'!B132&amp;" "&amp;'Meus preços da cidade'!H132),"á","a"),"à","a"),"ã","a"),"â","a"),"é","e"),"ê","e"),"í","i"),"ó","o"),"ô","o"),"õ","o"),"ú","u"),"ç","c"),"-"," ")," ","")</f>
        <v/>
      </c>
      <c r="Z138" s="0" t="str">
        <f aca="false">IF($Z$2="","",IF(AND(ISNUMBER(SEARCH($Z$2,Y138)),OR($Z$3="",ISNUMBER(SEARCH($Z$3,Y138))),OR($Z$4="",ISNUMBER(SEARCH($Z$4,Y138)))),MAX($Z$7:Z137)+1,""))</f>
        <v/>
      </c>
    </row>
    <row r="139" customFormat="false" ht="15" hidden="false" customHeight="false" outlineLevel="0" collapsed="false">
      <c r="Y139" s="0" t="str">
        <f aca="false">SUBSTITUTE(SUBSTITUTE(SUBSTITUTE(SUBSTITUTE(SUBSTITUTE(SUBSTITUTE(SUBSTITUTE(SUBSTITUTE(SUBSTITUTE(SUBSTITUTE(SUBSTITUTE(SUBSTITUTE(SUBSTITUTE(SUBSTITUTE(LOWER('Meus preços da cidade'!A133&amp;" "&amp;'Meus preços da cidade'!B133&amp;" "&amp;'Meus preços da cidade'!H133),"á","a"),"à","a"),"ã","a"),"â","a"),"é","e"),"ê","e"),"í","i"),"ó","o"),"ô","o"),"õ","o"),"ú","u"),"ç","c"),"-"," ")," ","")</f>
        <v/>
      </c>
      <c r="Z139" s="0" t="str">
        <f aca="false">IF($Z$2="","",IF(AND(ISNUMBER(SEARCH($Z$2,Y139)),OR($Z$3="",ISNUMBER(SEARCH($Z$3,Y139))),OR($Z$4="",ISNUMBER(SEARCH($Z$4,Y139)))),MAX($Z$7:Z138)+1,""))</f>
        <v/>
      </c>
    </row>
    <row r="140" customFormat="false" ht="15" hidden="false" customHeight="false" outlineLevel="0" collapsed="false">
      <c r="Y140" s="0" t="str">
        <f aca="false">SUBSTITUTE(SUBSTITUTE(SUBSTITUTE(SUBSTITUTE(SUBSTITUTE(SUBSTITUTE(SUBSTITUTE(SUBSTITUTE(SUBSTITUTE(SUBSTITUTE(SUBSTITUTE(SUBSTITUTE(SUBSTITUTE(SUBSTITUTE(LOWER('Meus preços da cidade'!A134&amp;" "&amp;'Meus preços da cidade'!B134&amp;" "&amp;'Meus preços da cidade'!H134),"á","a"),"à","a"),"ã","a"),"â","a"),"é","e"),"ê","e"),"í","i"),"ó","o"),"ô","o"),"õ","o"),"ú","u"),"ç","c"),"-"," ")," ","")</f>
        <v/>
      </c>
      <c r="Z140" s="0" t="str">
        <f aca="false">IF($Z$2="","",IF(AND(ISNUMBER(SEARCH($Z$2,Y140)),OR($Z$3="",ISNUMBER(SEARCH($Z$3,Y140))),OR($Z$4="",ISNUMBER(SEARCH($Z$4,Y140)))),MAX($Z$7:Z139)+1,""))</f>
        <v/>
      </c>
    </row>
    <row r="141" customFormat="false" ht="15" hidden="false" customHeight="false" outlineLevel="0" collapsed="false">
      <c r="Y141" s="0" t="str">
        <f aca="false">SUBSTITUTE(SUBSTITUTE(SUBSTITUTE(SUBSTITUTE(SUBSTITUTE(SUBSTITUTE(SUBSTITUTE(SUBSTITUTE(SUBSTITUTE(SUBSTITUTE(SUBSTITUTE(SUBSTITUTE(SUBSTITUTE(SUBSTITUTE(LOWER('Meus preços da cidade'!A135&amp;" "&amp;'Meus preços da cidade'!B135&amp;" "&amp;'Meus preços da cidade'!H135),"á","a"),"à","a"),"ã","a"),"â","a"),"é","e"),"ê","e"),"í","i"),"ó","o"),"ô","o"),"õ","o"),"ú","u"),"ç","c"),"-"," ")," ","")</f>
        <v/>
      </c>
      <c r="Z141" s="0" t="str">
        <f aca="false">IF($Z$2="","",IF(AND(ISNUMBER(SEARCH($Z$2,Y141)),OR($Z$3="",ISNUMBER(SEARCH($Z$3,Y141))),OR($Z$4="",ISNUMBER(SEARCH($Z$4,Y141)))),MAX($Z$7:Z140)+1,""))</f>
        <v/>
      </c>
    </row>
    <row r="142" customFormat="false" ht="15" hidden="false" customHeight="false" outlineLevel="0" collapsed="false">
      <c r="Y142" s="0" t="str">
        <f aca="false">SUBSTITUTE(SUBSTITUTE(SUBSTITUTE(SUBSTITUTE(SUBSTITUTE(SUBSTITUTE(SUBSTITUTE(SUBSTITUTE(SUBSTITUTE(SUBSTITUTE(SUBSTITUTE(SUBSTITUTE(SUBSTITUTE(SUBSTITUTE(LOWER('Meus preços da cidade'!A136&amp;" "&amp;'Meus preços da cidade'!B136&amp;" "&amp;'Meus preços da cidade'!H136),"á","a"),"à","a"),"ã","a"),"â","a"),"é","e"),"ê","e"),"í","i"),"ó","o"),"ô","o"),"õ","o"),"ú","u"),"ç","c"),"-"," ")," ","")</f>
        <v/>
      </c>
      <c r="Z142" s="0" t="str">
        <f aca="false">IF($Z$2="","",IF(AND(ISNUMBER(SEARCH($Z$2,Y142)),OR($Z$3="",ISNUMBER(SEARCH($Z$3,Y142))),OR($Z$4="",ISNUMBER(SEARCH($Z$4,Y142)))),MAX($Z$7:Z141)+1,""))</f>
        <v/>
      </c>
    </row>
    <row r="143" customFormat="false" ht="15" hidden="false" customHeight="false" outlineLevel="0" collapsed="false">
      <c r="Y143" s="0" t="str">
        <f aca="false">SUBSTITUTE(SUBSTITUTE(SUBSTITUTE(SUBSTITUTE(SUBSTITUTE(SUBSTITUTE(SUBSTITUTE(SUBSTITUTE(SUBSTITUTE(SUBSTITUTE(SUBSTITUTE(SUBSTITUTE(SUBSTITUTE(SUBSTITUTE(LOWER('Meus preços da cidade'!A137&amp;" "&amp;'Meus preços da cidade'!B137&amp;" "&amp;'Meus preços da cidade'!H137),"á","a"),"à","a"),"ã","a"),"â","a"),"é","e"),"ê","e"),"í","i"),"ó","o"),"ô","o"),"õ","o"),"ú","u"),"ç","c"),"-"," ")," ","")</f>
        <v/>
      </c>
      <c r="Z143" s="0" t="str">
        <f aca="false">IF($Z$2="","",IF(AND(ISNUMBER(SEARCH($Z$2,Y143)),OR($Z$3="",ISNUMBER(SEARCH($Z$3,Y143))),OR($Z$4="",ISNUMBER(SEARCH($Z$4,Y143)))),MAX($Z$7:Z142)+1,""))</f>
        <v/>
      </c>
    </row>
    <row r="144" customFormat="false" ht="15" hidden="false" customHeight="false" outlineLevel="0" collapsed="false">
      <c r="Y144" s="0" t="str">
        <f aca="false">SUBSTITUTE(SUBSTITUTE(SUBSTITUTE(SUBSTITUTE(SUBSTITUTE(SUBSTITUTE(SUBSTITUTE(SUBSTITUTE(SUBSTITUTE(SUBSTITUTE(SUBSTITUTE(SUBSTITUTE(SUBSTITUTE(SUBSTITUTE(LOWER('Meus preços da cidade'!A138&amp;" "&amp;'Meus preços da cidade'!B138&amp;" "&amp;'Meus preços da cidade'!H138),"á","a"),"à","a"),"ã","a"),"â","a"),"é","e"),"ê","e"),"í","i"),"ó","o"),"ô","o"),"õ","o"),"ú","u"),"ç","c"),"-"," ")," ","")</f>
        <v/>
      </c>
      <c r="Z144" s="0" t="str">
        <f aca="false">IF($Z$2="","",IF(AND(ISNUMBER(SEARCH($Z$2,Y144)),OR($Z$3="",ISNUMBER(SEARCH($Z$3,Y144))),OR($Z$4="",ISNUMBER(SEARCH($Z$4,Y144)))),MAX($Z$7:Z143)+1,""))</f>
        <v/>
      </c>
    </row>
    <row r="145" customFormat="false" ht="15" hidden="false" customHeight="false" outlineLevel="0" collapsed="false">
      <c r="Y145" s="0" t="str">
        <f aca="false">SUBSTITUTE(SUBSTITUTE(SUBSTITUTE(SUBSTITUTE(SUBSTITUTE(SUBSTITUTE(SUBSTITUTE(SUBSTITUTE(SUBSTITUTE(SUBSTITUTE(SUBSTITUTE(SUBSTITUTE(SUBSTITUTE(SUBSTITUTE(LOWER('Meus preços da cidade'!A139&amp;" "&amp;'Meus preços da cidade'!B139&amp;" "&amp;'Meus preços da cidade'!H139),"á","a"),"à","a"),"ã","a"),"â","a"),"é","e"),"ê","e"),"í","i"),"ó","o"),"ô","o"),"õ","o"),"ú","u"),"ç","c"),"-"," ")," ","")</f>
        <v/>
      </c>
      <c r="Z145" s="0" t="str">
        <f aca="false">IF($Z$2="","",IF(AND(ISNUMBER(SEARCH($Z$2,Y145)),OR($Z$3="",ISNUMBER(SEARCH($Z$3,Y145))),OR($Z$4="",ISNUMBER(SEARCH($Z$4,Y145)))),MAX($Z$7:Z144)+1,""))</f>
        <v/>
      </c>
    </row>
    <row r="146" customFormat="false" ht="15" hidden="false" customHeight="false" outlineLevel="0" collapsed="false">
      <c r="Y146" s="0" t="str">
        <f aca="false">SUBSTITUTE(SUBSTITUTE(SUBSTITUTE(SUBSTITUTE(SUBSTITUTE(SUBSTITUTE(SUBSTITUTE(SUBSTITUTE(SUBSTITUTE(SUBSTITUTE(SUBSTITUTE(SUBSTITUTE(SUBSTITUTE(SUBSTITUTE(LOWER('Meus preços da cidade'!A140&amp;" "&amp;'Meus preços da cidade'!B140&amp;" "&amp;'Meus preços da cidade'!H140),"á","a"),"à","a"),"ã","a"),"â","a"),"é","e"),"ê","e"),"í","i"),"ó","o"),"ô","o"),"õ","o"),"ú","u"),"ç","c"),"-"," ")," ","")</f>
        <v/>
      </c>
      <c r="Z146" s="0" t="str">
        <f aca="false">IF($Z$2="","",IF(AND(ISNUMBER(SEARCH($Z$2,Y146)),OR($Z$3="",ISNUMBER(SEARCH($Z$3,Y146))),OR($Z$4="",ISNUMBER(SEARCH($Z$4,Y146)))),MAX($Z$7:Z145)+1,""))</f>
        <v/>
      </c>
    </row>
    <row r="147" customFormat="false" ht="15" hidden="false" customHeight="false" outlineLevel="0" collapsed="false">
      <c r="Y147" s="0" t="str">
        <f aca="false">SUBSTITUTE(SUBSTITUTE(SUBSTITUTE(SUBSTITUTE(SUBSTITUTE(SUBSTITUTE(SUBSTITUTE(SUBSTITUTE(SUBSTITUTE(SUBSTITUTE(SUBSTITUTE(SUBSTITUTE(SUBSTITUTE(SUBSTITUTE(LOWER('Meus preços da cidade'!A141&amp;" "&amp;'Meus preços da cidade'!B141&amp;" "&amp;'Meus preços da cidade'!H141),"á","a"),"à","a"),"ã","a"),"â","a"),"é","e"),"ê","e"),"í","i"),"ó","o"),"ô","o"),"õ","o"),"ú","u"),"ç","c"),"-"," ")," ","")</f>
        <v/>
      </c>
      <c r="Z147" s="0" t="str">
        <f aca="false">IF($Z$2="","",IF(AND(ISNUMBER(SEARCH($Z$2,Y147)),OR($Z$3="",ISNUMBER(SEARCH($Z$3,Y147))),OR($Z$4="",ISNUMBER(SEARCH($Z$4,Y147)))),MAX($Z$7:Z146)+1,""))</f>
        <v/>
      </c>
    </row>
    <row r="148" customFormat="false" ht="15" hidden="false" customHeight="false" outlineLevel="0" collapsed="false">
      <c r="Y148" s="0" t="str">
        <f aca="false">SUBSTITUTE(SUBSTITUTE(SUBSTITUTE(SUBSTITUTE(SUBSTITUTE(SUBSTITUTE(SUBSTITUTE(SUBSTITUTE(SUBSTITUTE(SUBSTITUTE(SUBSTITUTE(SUBSTITUTE(SUBSTITUTE(SUBSTITUTE(LOWER('Meus preços da cidade'!A142&amp;" "&amp;'Meus preços da cidade'!B142&amp;" "&amp;'Meus preços da cidade'!H142),"á","a"),"à","a"),"ã","a"),"â","a"),"é","e"),"ê","e"),"í","i"),"ó","o"),"ô","o"),"õ","o"),"ú","u"),"ç","c"),"-"," ")," ","")</f>
        <v/>
      </c>
      <c r="Z148" s="0" t="str">
        <f aca="false">IF($Z$2="","",IF(AND(ISNUMBER(SEARCH($Z$2,Y148)),OR($Z$3="",ISNUMBER(SEARCH($Z$3,Y148))),OR($Z$4="",ISNUMBER(SEARCH($Z$4,Y148)))),MAX($Z$7:Z147)+1,""))</f>
        <v/>
      </c>
    </row>
    <row r="149" customFormat="false" ht="15" hidden="false" customHeight="false" outlineLevel="0" collapsed="false">
      <c r="Y149" s="0" t="str">
        <f aca="false">SUBSTITUTE(SUBSTITUTE(SUBSTITUTE(SUBSTITUTE(SUBSTITUTE(SUBSTITUTE(SUBSTITUTE(SUBSTITUTE(SUBSTITUTE(SUBSTITUTE(SUBSTITUTE(SUBSTITUTE(SUBSTITUTE(SUBSTITUTE(LOWER('Meus preços da cidade'!A143&amp;" "&amp;'Meus preços da cidade'!B143&amp;" "&amp;'Meus preços da cidade'!H143),"á","a"),"à","a"),"ã","a"),"â","a"),"é","e"),"ê","e"),"í","i"),"ó","o"),"ô","o"),"õ","o"),"ú","u"),"ç","c"),"-"," ")," ","")</f>
        <v/>
      </c>
      <c r="Z149" s="0" t="str">
        <f aca="false">IF($Z$2="","",IF(AND(ISNUMBER(SEARCH($Z$2,Y149)),OR($Z$3="",ISNUMBER(SEARCH($Z$3,Y149))),OR($Z$4="",ISNUMBER(SEARCH($Z$4,Y149)))),MAX($Z$7:Z148)+1,""))</f>
        <v/>
      </c>
    </row>
    <row r="150" customFormat="false" ht="15" hidden="false" customHeight="false" outlineLevel="0" collapsed="false">
      <c r="Y150" s="0" t="str">
        <f aca="false">SUBSTITUTE(SUBSTITUTE(SUBSTITUTE(SUBSTITUTE(SUBSTITUTE(SUBSTITUTE(SUBSTITUTE(SUBSTITUTE(SUBSTITUTE(SUBSTITUTE(SUBSTITUTE(SUBSTITUTE(SUBSTITUTE(SUBSTITUTE(LOWER('Meus preços da cidade'!A144&amp;" "&amp;'Meus preços da cidade'!B144&amp;" "&amp;'Meus preços da cidade'!H144),"á","a"),"à","a"),"ã","a"),"â","a"),"é","e"),"ê","e"),"í","i"),"ó","o"),"ô","o"),"õ","o"),"ú","u"),"ç","c"),"-"," ")," ","")</f>
        <v/>
      </c>
      <c r="Z150" s="0" t="str">
        <f aca="false">IF($Z$2="","",IF(AND(ISNUMBER(SEARCH($Z$2,Y150)),OR($Z$3="",ISNUMBER(SEARCH($Z$3,Y150))),OR($Z$4="",ISNUMBER(SEARCH($Z$4,Y150)))),MAX($Z$7:Z149)+1,""))</f>
        <v/>
      </c>
    </row>
    <row r="151" customFormat="false" ht="15" hidden="false" customHeight="false" outlineLevel="0" collapsed="false">
      <c r="Y151" s="0" t="str">
        <f aca="false">SUBSTITUTE(SUBSTITUTE(SUBSTITUTE(SUBSTITUTE(SUBSTITUTE(SUBSTITUTE(SUBSTITUTE(SUBSTITUTE(SUBSTITUTE(SUBSTITUTE(SUBSTITUTE(SUBSTITUTE(SUBSTITUTE(SUBSTITUTE(LOWER('Meus preços da cidade'!A145&amp;" "&amp;'Meus preços da cidade'!B145&amp;" "&amp;'Meus preços da cidade'!H145),"á","a"),"à","a"),"ã","a"),"â","a"),"é","e"),"ê","e"),"í","i"),"ó","o"),"ô","o"),"õ","o"),"ú","u"),"ç","c"),"-"," ")," ","")</f>
        <v/>
      </c>
      <c r="Z151" s="0" t="str">
        <f aca="false">IF($Z$2="","",IF(AND(ISNUMBER(SEARCH($Z$2,Y151)),OR($Z$3="",ISNUMBER(SEARCH($Z$3,Y151))),OR($Z$4="",ISNUMBER(SEARCH($Z$4,Y151)))),MAX($Z$7:Z150)+1,""))</f>
        <v/>
      </c>
    </row>
    <row r="152" customFormat="false" ht="15" hidden="false" customHeight="false" outlineLevel="0" collapsed="false">
      <c r="Y152" s="0" t="str">
        <f aca="false">SUBSTITUTE(SUBSTITUTE(SUBSTITUTE(SUBSTITUTE(SUBSTITUTE(SUBSTITUTE(SUBSTITUTE(SUBSTITUTE(SUBSTITUTE(SUBSTITUTE(SUBSTITUTE(SUBSTITUTE(SUBSTITUTE(SUBSTITUTE(LOWER('Meus preços da cidade'!A146&amp;" "&amp;'Meus preços da cidade'!B146&amp;" "&amp;'Meus preços da cidade'!H146),"á","a"),"à","a"),"ã","a"),"â","a"),"é","e"),"ê","e"),"í","i"),"ó","o"),"ô","o"),"õ","o"),"ú","u"),"ç","c"),"-"," ")," ","")</f>
        <v/>
      </c>
      <c r="Z152" s="0" t="str">
        <f aca="false">IF($Z$2="","",IF(AND(ISNUMBER(SEARCH($Z$2,Y152)),OR($Z$3="",ISNUMBER(SEARCH($Z$3,Y152))),OR($Z$4="",ISNUMBER(SEARCH($Z$4,Y152)))),MAX($Z$7:Z151)+1,""))</f>
        <v/>
      </c>
    </row>
    <row r="153" customFormat="false" ht="15" hidden="false" customHeight="false" outlineLevel="0" collapsed="false">
      <c r="Y153" s="0" t="str">
        <f aca="false">SUBSTITUTE(SUBSTITUTE(SUBSTITUTE(SUBSTITUTE(SUBSTITUTE(SUBSTITUTE(SUBSTITUTE(SUBSTITUTE(SUBSTITUTE(SUBSTITUTE(SUBSTITUTE(SUBSTITUTE(SUBSTITUTE(SUBSTITUTE(LOWER('Meus preços da cidade'!A147&amp;" "&amp;'Meus preços da cidade'!B147&amp;" "&amp;'Meus preços da cidade'!H147),"á","a"),"à","a"),"ã","a"),"â","a"),"é","e"),"ê","e"),"í","i"),"ó","o"),"ô","o"),"õ","o"),"ú","u"),"ç","c"),"-"," ")," ","")</f>
        <v/>
      </c>
      <c r="Z153" s="0" t="str">
        <f aca="false">IF($Z$2="","",IF(AND(ISNUMBER(SEARCH($Z$2,Y153)),OR($Z$3="",ISNUMBER(SEARCH($Z$3,Y153))),OR($Z$4="",ISNUMBER(SEARCH($Z$4,Y153)))),MAX($Z$7:Z152)+1,""))</f>
        <v/>
      </c>
    </row>
    <row r="154" customFormat="false" ht="15" hidden="false" customHeight="false" outlineLevel="0" collapsed="false">
      <c r="Y154" s="0" t="str">
        <f aca="false">SUBSTITUTE(SUBSTITUTE(SUBSTITUTE(SUBSTITUTE(SUBSTITUTE(SUBSTITUTE(SUBSTITUTE(SUBSTITUTE(SUBSTITUTE(SUBSTITUTE(SUBSTITUTE(SUBSTITUTE(SUBSTITUTE(SUBSTITUTE(LOWER('Meus preços da cidade'!A148&amp;" "&amp;'Meus preços da cidade'!B148&amp;" "&amp;'Meus preços da cidade'!H148),"á","a"),"à","a"),"ã","a"),"â","a"),"é","e"),"ê","e"),"í","i"),"ó","o"),"ô","o"),"õ","o"),"ú","u"),"ç","c"),"-"," ")," ","")</f>
        <v/>
      </c>
      <c r="Z154" s="0" t="str">
        <f aca="false">IF($Z$2="","",IF(AND(ISNUMBER(SEARCH($Z$2,Y154)),OR($Z$3="",ISNUMBER(SEARCH($Z$3,Y154))),OR($Z$4="",ISNUMBER(SEARCH($Z$4,Y154)))),MAX($Z$7:Z153)+1,""))</f>
        <v/>
      </c>
    </row>
    <row r="155" customFormat="false" ht="15" hidden="false" customHeight="false" outlineLevel="0" collapsed="false">
      <c r="Y155" s="0" t="str">
        <f aca="false">SUBSTITUTE(SUBSTITUTE(SUBSTITUTE(SUBSTITUTE(SUBSTITUTE(SUBSTITUTE(SUBSTITUTE(SUBSTITUTE(SUBSTITUTE(SUBSTITUTE(SUBSTITUTE(SUBSTITUTE(SUBSTITUTE(SUBSTITUTE(LOWER('Meus preços da cidade'!A149&amp;" "&amp;'Meus preços da cidade'!B149&amp;" "&amp;'Meus preços da cidade'!H149),"á","a"),"à","a"),"ã","a"),"â","a"),"é","e"),"ê","e"),"í","i"),"ó","o"),"ô","o"),"õ","o"),"ú","u"),"ç","c"),"-"," ")," ","")</f>
        <v/>
      </c>
      <c r="Z155" s="0" t="str">
        <f aca="false">IF($Z$2="","",IF(AND(ISNUMBER(SEARCH($Z$2,Y155)),OR($Z$3="",ISNUMBER(SEARCH($Z$3,Y155))),OR($Z$4="",ISNUMBER(SEARCH($Z$4,Y155)))),MAX($Z$7:Z154)+1,""))</f>
        <v/>
      </c>
    </row>
    <row r="156" customFormat="false" ht="15" hidden="false" customHeight="false" outlineLevel="0" collapsed="false">
      <c r="Y156" s="0" t="str">
        <f aca="false">SUBSTITUTE(SUBSTITUTE(SUBSTITUTE(SUBSTITUTE(SUBSTITUTE(SUBSTITUTE(SUBSTITUTE(SUBSTITUTE(SUBSTITUTE(SUBSTITUTE(SUBSTITUTE(SUBSTITUTE(SUBSTITUTE(SUBSTITUTE(LOWER('Meus preços da cidade'!A150&amp;" "&amp;'Meus preços da cidade'!B150&amp;" "&amp;'Meus preços da cidade'!H150),"á","a"),"à","a"),"ã","a"),"â","a"),"é","e"),"ê","e"),"í","i"),"ó","o"),"ô","o"),"õ","o"),"ú","u"),"ç","c"),"-"," ")," ","")</f>
        <v/>
      </c>
      <c r="Z156" s="0" t="str">
        <f aca="false">IF($Z$2="","",IF(AND(ISNUMBER(SEARCH($Z$2,Y156)),OR($Z$3="",ISNUMBER(SEARCH($Z$3,Y156))),OR($Z$4="",ISNUMBER(SEARCH($Z$4,Y156)))),MAX($Z$7:Z155)+1,""))</f>
        <v/>
      </c>
    </row>
    <row r="157" customFormat="false" ht="15" hidden="false" customHeight="false" outlineLevel="0" collapsed="false">
      <c r="Y157" s="0" t="str">
        <f aca="false">SUBSTITUTE(SUBSTITUTE(SUBSTITUTE(SUBSTITUTE(SUBSTITUTE(SUBSTITUTE(SUBSTITUTE(SUBSTITUTE(SUBSTITUTE(SUBSTITUTE(SUBSTITUTE(SUBSTITUTE(SUBSTITUTE(SUBSTITUTE(LOWER('Meus preços da cidade'!A151&amp;" "&amp;'Meus preços da cidade'!B151&amp;" "&amp;'Meus preços da cidade'!H151),"á","a"),"à","a"),"ã","a"),"â","a"),"é","e"),"ê","e"),"í","i"),"ó","o"),"ô","o"),"õ","o"),"ú","u"),"ç","c"),"-"," ")," ","")</f>
        <v/>
      </c>
      <c r="Z157" s="0" t="str">
        <f aca="false">IF($Z$2="","",IF(AND(ISNUMBER(SEARCH($Z$2,Y157)),OR($Z$3="",ISNUMBER(SEARCH($Z$3,Y157))),OR($Z$4="",ISNUMBER(SEARCH($Z$4,Y157)))),MAX($Z$7:Z156)+1,""))</f>
        <v/>
      </c>
    </row>
    <row r="158" customFormat="false" ht="15" hidden="false" customHeight="false" outlineLevel="0" collapsed="false">
      <c r="Y158" s="0" t="str">
        <f aca="false">SUBSTITUTE(SUBSTITUTE(SUBSTITUTE(SUBSTITUTE(SUBSTITUTE(SUBSTITUTE(SUBSTITUTE(SUBSTITUTE(SUBSTITUTE(SUBSTITUTE(SUBSTITUTE(SUBSTITUTE(SUBSTITUTE(SUBSTITUTE(LOWER('Meus preços da cidade'!A152&amp;" "&amp;'Meus preços da cidade'!B152&amp;" "&amp;'Meus preços da cidade'!H152),"á","a"),"à","a"),"ã","a"),"â","a"),"é","e"),"ê","e"),"í","i"),"ó","o"),"ô","o"),"õ","o"),"ú","u"),"ç","c"),"-"," ")," ","")</f>
        <v/>
      </c>
      <c r="Z158" s="0" t="str">
        <f aca="false">IF($Z$2="","",IF(AND(ISNUMBER(SEARCH($Z$2,Y158)),OR($Z$3="",ISNUMBER(SEARCH($Z$3,Y158))),OR($Z$4="",ISNUMBER(SEARCH($Z$4,Y158)))),MAX($Z$7:Z157)+1,""))</f>
        <v/>
      </c>
    </row>
    <row r="159" customFormat="false" ht="15" hidden="false" customHeight="false" outlineLevel="0" collapsed="false">
      <c r="Y159" s="0" t="str">
        <f aca="false">SUBSTITUTE(SUBSTITUTE(SUBSTITUTE(SUBSTITUTE(SUBSTITUTE(SUBSTITUTE(SUBSTITUTE(SUBSTITUTE(SUBSTITUTE(SUBSTITUTE(SUBSTITUTE(SUBSTITUTE(SUBSTITUTE(SUBSTITUTE(LOWER('Meus preços da cidade'!A153&amp;" "&amp;'Meus preços da cidade'!B153&amp;" "&amp;'Meus preços da cidade'!H153),"á","a"),"à","a"),"ã","a"),"â","a"),"é","e"),"ê","e"),"í","i"),"ó","o"),"ô","o"),"õ","o"),"ú","u"),"ç","c"),"-"," ")," ","")</f>
        <v/>
      </c>
      <c r="Z159" s="0" t="str">
        <f aca="false">IF($Z$2="","",IF(AND(ISNUMBER(SEARCH($Z$2,Y159)),OR($Z$3="",ISNUMBER(SEARCH($Z$3,Y159))),OR($Z$4="",ISNUMBER(SEARCH($Z$4,Y159)))),MAX($Z$7:Z158)+1,""))</f>
        <v/>
      </c>
    </row>
    <row r="160" customFormat="false" ht="15" hidden="false" customHeight="false" outlineLevel="0" collapsed="false">
      <c r="Y160" s="0" t="str">
        <f aca="false">SUBSTITUTE(SUBSTITUTE(SUBSTITUTE(SUBSTITUTE(SUBSTITUTE(SUBSTITUTE(SUBSTITUTE(SUBSTITUTE(SUBSTITUTE(SUBSTITUTE(SUBSTITUTE(SUBSTITUTE(SUBSTITUTE(SUBSTITUTE(LOWER('Meus preços da cidade'!A154&amp;" "&amp;'Meus preços da cidade'!B154&amp;" "&amp;'Meus preços da cidade'!H154),"á","a"),"à","a"),"ã","a"),"â","a"),"é","e"),"ê","e"),"í","i"),"ó","o"),"ô","o"),"õ","o"),"ú","u"),"ç","c"),"-"," ")," ","")</f>
        <v/>
      </c>
      <c r="Z160" s="0" t="str">
        <f aca="false">IF($Z$2="","",IF(AND(ISNUMBER(SEARCH($Z$2,Y160)),OR($Z$3="",ISNUMBER(SEARCH($Z$3,Y160))),OR($Z$4="",ISNUMBER(SEARCH($Z$4,Y160)))),MAX($Z$7:Z159)+1,""))</f>
        <v/>
      </c>
    </row>
    <row r="161" customFormat="false" ht="15" hidden="false" customHeight="false" outlineLevel="0" collapsed="false">
      <c r="Y161" s="0" t="str">
        <f aca="false">SUBSTITUTE(SUBSTITUTE(SUBSTITUTE(SUBSTITUTE(SUBSTITUTE(SUBSTITUTE(SUBSTITUTE(SUBSTITUTE(SUBSTITUTE(SUBSTITUTE(SUBSTITUTE(SUBSTITUTE(SUBSTITUTE(SUBSTITUTE(LOWER('Meus preços da cidade'!A155&amp;" "&amp;'Meus preços da cidade'!B155&amp;" "&amp;'Meus preços da cidade'!H155),"á","a"),"à","a"),"ã","a"),"â","a"),"é","e"),"ê","e"),"í","i"),"ó","o"),"ô","o"),"õ","o"),"ú","u"),"ç","c"),"-"," ")," ","")</f>
        <v/>
      </c>
      <c r="Z161" s="0" t="str">
        <f aca="false">IF($Z$2="","",IF(AND(ISNUMBER(SEARCH($Z$2,Y161)),OR($Z$3="",ISNUMBER(SEARCH($Z$3,Y161))),OR($Z$4="",ISNUMBER(SEARCH($Z$4,Y161)))),MAX($Z$7:Z160)+1,""))</f>
        <v/>
      </c>
    </row>
    <row r="162" customFormat="false" ht="15" hidden="false" customHeight="false" outlineLevel="0" collapsed="false">
      <c r="Y162" s="0" t="str">
        <f aca="false">SUBSTITUTE(SUBSTITUTE(SUBSTITUTE(SUBSTITUTE(SUBSTITUTE(SUBSTITUTE(SUBSTITUTE(SUBSTITUTE(SUBSTITUTE(SUBSTITUTE(SUBSTITUTE(SUBSTITUTE(SUBSTITUTE(SUBSTITUTE(LOWER('Meus preços da cidade'!A156&amp;" "&amp;'Meus preços da cidade'!B156&amp;" "&amp;'Meus preços da cidade'!H156),"á","a"),"à","a"),"ã","a"),"â","a"),"é","e"),"ê","e"),"í","i"),"ó","o"),"ô","o"),"õ","o"),"ú","u"),"ç","c"),"-"," ")," ","")</f>
        <v/>
      </c>
      <c r="Z162" s="0" t="str">
        <f aca="false">IF($Z$2="","",IF(AND(ISNUMBER(SEARCH($Z$2,Y162)),OR($Z$3="",ISNUMBER(SEARCH($Z$3,Y162))),OR($Z$4="",ISNUMBER(SEARCH($Z$4,Y162)))),MAX($Z$7:Z161)+1,""))</f>
        <v/>
      </c>
    </row>
    <row r="163" customFormat="false" ht="15" hidden="false" customHeight="false" outlineLevel="0" collapsed="false">
      <c r="Y163" s="0" t="str">
        <f aca="false">SUBSTITUTE(SUBSTITUTE(SUBSTITUTE(SUBSTITUTE(SUBSTITUTE(SUBSTITUTE(SUBSTITUTE(SUBSTITUTE(SUBSTITUTE(SUBSTITUTE(SUBSTITUTE(SUBSTITUTE(SUBSTITUTE(SUBSTITUTE(LOWER('Meus preços da cidade'!A157&amp;" "&amp;'Meus preços da cidade'!B157&amp;" "&amp;'Meus preços da cidade'!H157),"á","a"),"à","a"),"ã","a"),"â","a"),"é","e"),"ê","e"),"í","i"),"ó","o"),"ô","o"),"õ","o"),"ú","u"),"ç","c"),"-"," ")," ","")</f>
        <v/>
      </c>
      <c r="Z163" s="0" t="str">
        <f aca="false">IF($Z$2="","",IF(AND(ISNUMBER(SEARCH($Z$2,Y163)),OR($Z$3="",ISNUMBER(SEARCH($Z$3,Y163))),OR($Z$4="",ISNUMBER(SEARCH($Z$4,Y163)))),MAX($Z$7:Z162)+1,""))</f>
        <v/>
      </c>
    </row>
    <row r="164" customFormat="false" ht="15" hidden="false" customHeight="false" outlineLevel="0" collapsed="false">
      <c r="Y164" s="0" t="str">
        <f aca="false">SUBSTITUTE(SUBSTITUTE(SUBSTITUTE(SUBSTITUTE(SUBSTITUTE(SUBSTITUTE(SUBSTITUTE(SUBSTITUTE(SUBSTITUTE(SUBSTITUTE(SUBSTITUTE(SUBSTITUTE(SUBSTITUTE(SUBSTITUTE(LOWER('Meus preços da cidade'!A158&amp;" "&amp;'Meus preços da cidade'!B158&amp;" "&amp;'Meus preços da cidade'!H158),"á","a"),"à","a"),"ã","a"),"â","a"),"é","e"),"ê","e"),"í","i"),"ó","o"),"ô","o"),"õ","o"),"ú","u"),"ç","c"),"-"," ")," ","")</f>
        <v/>
      </c>
      <c r="Z164" s="0" t="str">
        <f aca="false">IF($Z$2="","",IF(AND(ISNUMBER(SEARCH($Z$2,Y164)),OR($Z$3="",ISNUMBER(SEARCH($Z$3,Y164))),OR($Z$4="",ISNUMBER(SEARCH($Z$4,Y164)))),MAX($Z$7:Z163)+1,""))</f>
        <v/>
      </c>
    </row>
    <row r="165" customFormat="false" ht="15" hidden="false" customHeight="false" outlineLevel="0" collapsed="false">
      <c r="Y165" s="0" t="str">
        <f aca="false">SUBSTITUTE(SUBSTITUTE(SUBSTITUTE(SUBSTITUTE(SUBSTITUTE(SUBSTITUTE(SUBSTITUTE(SUBSTITUTE(SUBSTITUTE(SUBSTITUTE(SUBSTITUTE(SUBSTITUTE(SUBSTITUTE(SUBSTITUTE(LOWER('Meus preços da cidade'!A159&amp;" "&amp;'Meus preços da cidade'!B159&amp;" "&amp;'Meus preços da cidade'!H159),"á","a"),"à","a"),"ã","a"),"â","a"),"é","e"),"ê","e"),"í","i"),"ó","o"),"ô","o"),"õ","o"),"ú","u"),"ç","c"),"-"," ")," ","")</f>
        <v/>
      </c>
      <c r="Z165" s="0" t="str">
        <f aca="false">IF($Z$2="","",IF(AND(ISNUMBER(SEARCH($Z$2,Y165)),OR($Z$3="",ISNUMBER(SEARCH($Z$3,Y165))),OR($Z$4="",ISNUMBER(SEARCH($Z$4,Y165)))),MAX($Z$7:Z164)+1,""))</f>
        <v/>
      </c>
    </row>
    <row r="166" customFormat="false" ht="15" hidden="false" customHeight="false" outlineLevel="0" collapsed="false">
      <c r="Y166" s="0" t="str">
        <f aca="false">SUBSTITUTE(SUBSTITUTE(SUBSTITUTE(SUBSTITUTE(SUBSTITUTE(SUBSTITUTE(SUBSTITUTE(SUBSTITUTE(SUBSTITUTE(SUBSTITUTE(SUBSTITUTE(SUBSTITUTE(SUBSTITUTE(SUBSTITUTE(LOWER('Meus preços da cidade'!A160&amp;" "&amp;'Meus preços da cidade'!B160&amp;" "&amp;'Meus preços da cidade'!H160),"á","a"),"à","a"),"ã","a"),"â","a"),"é","e"),"ê","e"),"í","i"),"ó","o"),"ô","o"),"õ","o"),"ú","u"),"ç","c"),"-"," ")," ","")</f>
        <v/>
      </c>
      <c r="Z166" s="0" t="str">
        <f aca="false">IF($Z$2="","",IF(AND(ISNUMBER(SEARCH($Z$2,Y166)),OR($Z$3="",ISNUMBER(SEARCH($Z$3,Y166))),OR($Z$4="",ISNUMBER(SEARCH($Z$4,Y166)))),MAX($Z$7:Z165)+1,""))</f>
        <v/>
      </c>
    </row>
    <row r="167" customFormat="false" ht="15" hidden="false" customHeight="false" outlineLevel="0" collapsed="false">
      <c r="Y167" s="0" t="str">
        <f aca="false">SUBSTITUTE(SUBSTITUTE(SUBSTITUTE(SUBSTITUTE(SUBSTITUTE(SUBSTITUTE(SUBSTITUTE(SUBSTITUTE(SUBSTITUTE(SUBSTITUTE(SUBSTITUTE(SUBSTITUTE(SUBSTITUTE(SUBSTITUTE(LOWER('Meus preços da cidade'!A161&amp;" "&amp;'Meus preços da cidade'!B161&amp;" "&amp;'Meus preços da cidade'!H161),"á","a"),"à","a"),"ã","a"),"â","a"),"é","e"),"ê","e"),"í","i"),"ó","o"),"ô","o"),"õ","o"),"ú","u"),"ç","c"),"-"," ")," ","")</f>
        <v/>
      </c>
      <c r="Z167" s="0" t="str">
        <f aca="false">IF($Z$2="","",IF(AND(ISNUMBER(SEARCH($Z$2,Y167)),OR($Z$3="",ISNUMBER(SEARCH($Z$3,Y167))),OR($Z$4="",ISNUMBER(SEARCH($Z$4,Y167)))),MAX($Z$7:Z166)+1,""))</f>
        <v/>
      </c>
    </row>
    <row r="168" customFormat="false" ht="15" hidden="false" customHeight="false" outlineLevel="0" collapsed="false">
      <c r="Y168" s="0" t="str">
        <f aca="false">SUBSTITUTE(SUBSTITUTE(SUBSTITUTE(SUBSTITUTE(SUBSTITUTE(SUBSTITUTE(SUBSTITUTE(SUBSTITUTE(SUBSTITUTE(SUBSTITUTE(SUBSTITUTE(SUBSTITUTE(SUBSTITUTE(SUBSTITUTE(LOWER('Meus preços da cidade'!A162&amp;" "&amp;'Meus preços da cidade'!B162&amp;" "&amp;'Meus preços da cidade'!H162),"á","a"),"à","a"),"ã","a"),"â","a"),"é","e"),"ê","e"),"í","i"),"ó","o"),"ô","o"),"õ","o"),"ú","u"),"ç","c"),"-"," ")," ","")</f>
        <v/>
      </c>
      <c r="Z168" s="0" t="str">
        <f aca="false">IF($Z$2="","",IF(AND(ISNUMBER(SEARCH($Z$2,Y168)),OR($Z$3="",ISNUMBER(SEARCH($Z$3,Y168))),OR($Z$4="",ISNUMBER(SEARCH($Z$4,Y168)))),MAX($Z$7:Z167)+1,""))</f>
        <v/>
      </c>
    </row>
    <row r="169" customFormat="false" ht="15" hidden="false" customHeight="false" outlineLevel="0" collapsed="false">
      <c r="Y169" s="0" t="str">
        <f aca="false">SUBSTITUTE(SUBSTITUTE(SUBSTITUTE(SUBSTITUTE(SUBSTITUTE(SUBSTITUTE(SUBSTITUTE(SUBSTITUTE(SUBSTITUTE(SUBSTITUTE(SUBSTITUTE(SUBSTITUTE(SUBSTITUTE(SUBSTITUTE(LOWER('Meus preços da cidade'!A163&amp;" "&amp;'Meus preços da cidade'!B163&amp;" "&amp;'Meus preços da cidade'!H163),"á","a"),"à","a"),"ã","a"),"â","a"),"é","e"),"ê","e"),"í","i"),"ó","o"),"ô","o"),"õ","o"),"ú","u"),"ç","c"),"-"," ")," ","")</f>
        <v/>
      </c>
      <c r="Z169" s="0" t="str">
        <f aca="false">IF($Z$2="","",IF(AND(ISNUMBER(SEARCH($Z$2,Y169)),OR($Z$3="",ISNUMBER(SEARCH($Z$3,Y169))),OR($Z$4="",ISNUMBER(SEARCH($Z$4,Y169)))),MAX($Z$7:Z168)+1,""))</f>
        <v/>
      </c>
    </row>
    <row r="170" customFormat="false" ht="15" hidden="false" customHeight="false" outlineLevel="0" collapsed="false">
      <c r="Y170" s="0" t="str">
        <f aca="false">SUBSTITUTE(SUBSTITUTE(SUBSTITUTE(SUBSTITUTE(SUBSTITUTE(SUBSTITUTE(SUBSTITUTE(SUBSTITUTE(SUBSTITUTE(SUBSTITUTE(SUBSTITUTE(SUBSTITUTE(SUBSTITUTE(SUBSTITUTE(LOWER('Meus preços da cidade'!A164&amp;" "&amp;'Meus preços da cidade'!B164&amp;" "&amp;'Meus preços da cidade'!H164),"á","a"),"à","a"),"ã","a"),"â","a"),"é","e"),"ê","e"),"í","i"),"ó","o"),"ô","o"),"õ","o"),"ú","u"),"ç","c"),"-"," ")," ","")</f>
        <v/>
      </c>
      <c r="Z170" s="0" t="str">
        <f aca="false">IF($Z$2="","",IF(AND(ISNUMBER(SEARCH($Z$2,Y170)),OR($Z$3="",ISNUMBER(SEARCH($Z$3,Y170))),OR($Z$4="",ISNUMBER(SEARCH($Z$4,Y170)))),MAX($Z$7:Z169)+1,""))</f>
        <v/>
      </c>
    </row>
    <row r="171" customFormat="false" ht="15" hidden="false" customHeight="false" outlineLevel="0" collapsed="false">
      <c r="Y171" s="0" t="str">
        <f aca="false">SUBSTITUTE(SUBSTITUTE(SUBSTITUTE(SUBSTITUTE(SUBSTITUTE(SUBSTITUTE(SUBSTITUTE(SUBSTITUTE(SUBSTITUTE(SUBSTITUTE(SUBSTITUTE(SUBSTITUTE(SUBSTITUTE(SUBSTITUTE(LOWER('Meus preços da cidade'!A165&amp;" "&amp;'Meus preços da cidade'!B165&amp;" "&amp;'Meus preços da cidade'!H165),"á","a"),"à","a"),"ã","a"),"â","a"),"é","e"),"ê","e"),"í","i"),"ó","o"),"ô","o"),"õ","o"),"ú","u"),"ç","c"),"-"," ")," ","")</f>
        <v/>
      </c>
      <c r="Z171" s="0" t="str">
        <f aca="false">IF($Z$2="","",IF(AND(ISNUMBER(SEARCH($Z$2,Y171)),OR($Z$3="",ISNUMBER(SEARCH($Z$3,Y171))),OR($Z$4="",ISNUMBER(SEARCH($Z$4,Y171)))),MAX($Z$7:Z170)+1,""))</f>
        <v/>
      </c>
    </row>
    <row r="172" customFormat="false" ht="15" hidden="false" customHeight="false" outlineLevel="0" collapsed="false">
      <c r="Y172" s="0" t="str">
        <f aca="false">SUBSTITUTE(SUBSTITUTE(SUBSTITUTE(SUBSTITUTE(SUBSTITUTE(SUBSTITUTE(SUBSTITUTE(SUBSTITUTE(SUBSTITUTE(SUBSTITUTE(SUBSTITUTE(SUBSTITUTE(SUBSTITUTE(SUBSTITUTE(LOWER('Meus preços da cidade'!A166&amp;" "&amp;'Meus preços da cidade'!B166&amp;" "&amp;'Meus preços da cidade'!H166),"á","a"),"à","a"),"ã","a"),"â","a"),"é","e"),"ê","e"),"í","i"),"ó","o"),"ô","o"),"õ","o"),"ú","u"),"ç","c"),"-"," ")," ","")</f>
        <v/>
      </c>
      <c r="Z172" s="0" t="str">
        <f aca="false">IF($Z$2="","",IF(AND(ISNUMBER(SEARCH($Z$2,Y172)),OR($Z$3="",ISNUMBER(SEARCH($Z$3,Y172))),OR($Z$4="",ISNUMBER(SEARCH($Z$4,Y172)))),MAX($Z$7:Z171)+1,""))</f>
        <v/>
      </c>
    </row>
    <row r="173" customFormat="false" ht="15" hidden="false" customHeight="false" outlineLevel="0" collapsed="false">
      <c r="Y173" s="0" t="str">
        <f aca="false">SUBSTITUTE(SUBSTITUTE(SUBSTITUTE(SUBSTITUTE(SUBSTITUTE(SUBSTITUTE(SUBSTITUTE(SUBSTITUTE(SUBSTITUTE(SUBSTITUTE(SUBSTITUTE(SUBSTITUTE(SUBSTITUTE(SUBSTITUTE(LOWER('Meus preços da cidade'!A167&amp;" "&amp;'Meus preços da cidade'!B167&amp;" "&amp;'Meus preços da cidade'!H167),"á","a"),"à","a"),"ã","a"),"â","a"),"é","e"),"ê","e"),"í","i"),"ó","o"),"ô","o"),"õ","o"),"ú","u"),"ç","c"),"-"," ")," ","")</f>
        <v/>
      </c>
      <c r="Z173" s="0" t="str">
        <f aca="false">IF($Z$2="","",IF(AND(ISNUMBER(SEARCH($Z$2,Y173)),OR($Z$3="",ISNUMBER(SEARCH($Z$3,Y173))),OR($Z$4="",ISNUMBER(SEARCH($Z$4,Y173)))),MAX($Z$7:Z172)+1,""))</f>
        <v/>
      </c>
    </row>
    <row r="174" customFormat="false" ht="15" hidden="false" customHeight="false" outlineLevel="0" collapsed="false">
      <c r="Y174" s="0" t="str">
        <f aca="false">SUBSTITUTE(SUBSTITUTE(SUBSTITUTE(SUBSTITUTE(SUBSTITUTE(SUBSTITUTE(SUBSTITUTE(SUBSTITUTE(SUBSTITUTE(SUBSTITUTE(SUBSTITUTE(SUBSTITUTE(SUBSTITUTE(SUBSTITUTE(LOWER('Meus preços da cidade'!A168&amp;" "&amp;'Meus preços da cidade'!B168&amp;" "&amp;'Meus preços da cidade'!H168),"á","a"),"à","a"),"ã","a"),"â","a"),"é","e"),"ê","e"),"í","i"),"ó","o"),"ô","o"),"õ","o"),"ú","u"),"ç","c"),"-"," ")," ","")</f>
        <v/>
      </c>
      <c r="Z174" s="0" t="str">
        <f aca="false">IF($Z$2="","",IF(AND(ISNUMBER(SEARCH($Z$2,Y174)),OR($Z$3="",ISNUMBER(SEARCH($Z$3,Y174))),OR($Z$4="",ISNUMBER(SEARCH($Z$4,Y174)))),MAX($Z$7:Z173)+1,""))</f>
        <v/>
      </c>
    </row>
    <row r="175" customFormat="false" ht="15" hidden="false" customHeight="false" outlineLevel="0" collapsed="false">
      <c r="Y175" s="0" t="str">
        <f aca="false">SUBSTITUTE(SUBSTITUTE(SUBSTITUTE(SUBSTITUTE(SUBSTITUTE(SUBSTITUTE(SUBSTITUTE(SUBSTITUTE(SUBSTITUTE(SUBSTITUTE(SUBSTITUTE(SUBSTITUTE(SUBSTITUTE(SUBSTITUTE(LOWER('Meus preços da cidade'!A169&amp;" "&amp;'Meus preços da cidade'!B169&amp;" "&amp;'Meus preços da cidade'!H169),"á","a"),"à","a"),"ã","a"),"â","a"),"é","e"),"ê","e"),"í","i"),"ó","o"),"ô","o"),"õ","o"),"ú","u"),"ç","c"),"-"," ")," ","")</f>
        <v/>
      </c>
      <c r="Z175" s="0" t="str">
        <f aca="false">IF($Z$2="","",IF(AND(ISNUMBER(SEARCH($Z$2,Y175)),OR($Z$3="",ISNUMBER(SEARCH($Z$3,Y175))),OR($Z$4="",ISNUMBER(SEARCH($Z$4,Y175)))),MAX($Z$7:Z174)+1,""))</f>
        <v/>
      </c>
    </row>
    <row r="176" customFormat="false" ht="15" hidden="false" customHeight="false" outlineLevel="0" collapsed="false">
      <c r="Y176" s="0" t="str">
        <f aca="false">SUBSTITUTE(SUBSTITUTE(SUBSTITUTE(SUBSTITUTE(SUBSTITUTE(SUBSTITUTE(SUBSTITUTE(SUBSTITUTE(SUBSTITUTE(SUBSTITUTE(SUBSTITUTE(SUBSTITUTE(SUBSTITUTE(SUBSTITUTE(LOWER('Meus preços da cidade'!A170&amp;" "&amp;'Meus preços da cidade'!B170&amp;" "&amp;'Meus preços da cidade'!H170),"á","a"),"à","a"),"ã","a"),"â","a"),"é","e"),"ê","e"),"í","i"),"ó","o"),"ô","o"),"õ","o"),"ú","u"),"ç","c"),"-"," ")," ","")</f>
        <v/>
      </c>
      <c r="Z176" s="0" t="str">
        <f aca="false">IF($Z$2="","",IF(AND(ISNUMBER(SEARCH($Z$2,Y176)),OR($Z$3="",ISNUMBER(SEARCH($Z$3,Y176))),OR($Z$4="",ISNUMBER(SEARCH($Z$4,Y176)))),MAX($Z$7:Z175)+1,""))</f>
        <v/>
      </c>
    </row>
    <row r="177" customFormat="false" ht="15" hidden="false" customHeight="false" outlineLevel="0" collapsed="false">
      <c r="Y177" s="0" t="str">
        <f aca="false">SUBSTITUTE(SUBSTITUTE(SUBSTITUTE(SUBSTITUTE(SUBSTITUTE(SUBSTITUTE(SUBSTITUTE(SUBSTITUTE(SUBSTITUTE(SUBSTITUTE(SUBSTITUTE(SUBSTITUTE(SUBSTITUTE(SUBSTITUTE(LOWER('Meus preços da cidade'!A171&amp;" "&amp;'Meus preços da cidade'!B171&amp;" "&amp;'Meus preços da cidade'!H171),"á","a"),"à","a"),"ã","a"),"â","a"),"é","e"),"ê","e"),"í","i"),"ó","o"),"ô","o"),"õ","o"),"ú","u"),"ç","c"),"-"," ")," ","")</f>
        <v/>
      </c>
      <c r="Z177" s="0" t="str">
        <f aca="false">IF($Z$2="","",IF(AND(ISNUMBER(SEARCH($Z$2,Y177)),OR($Z$3="",ISNUMBER(SEARCH($Z$3,Y177))),OR($Z$4="",ISNUMBER(SEARCH($Z$4,Y177)))),MAX($Z$7:Z176)+1,""))</f>
        <v/>
      </c>
    </row>
    <row r="178" customFormat="false" ht="15" hidden="false" customHeight="false" outlineLevel="0" collapsed="false">
      <c r="Y178" s="0" t="str">
        <f aca="false">SUBSTITUTE(SUBSTITUTE(SUBSTITUTE(SUBSTITUTE(SUBSTITUTE(SUBSTITUTE(SUBSTITUTE(SUBSTITUTE(SUBSTITUTE(SUBSTITUTE(SUBSTITUTE(SUBSTITUTE(SUBSTITUTE(SUBSTITUTE(LOWER('Meus preços da cidade'!A172&amp;" "&amp;'Meus preços da cidade'!B172&amp;" "&amp;'Meus preços da cidade'!H172),"á","a"),"à","a"),"ã","a"),"â","a"),"é","e"),"ê","e"),"í","i"),"ó","o"),"ô","o"),"õ","o"),"ú","u"),"ç","c"),"-"," ")," ","")</f>
        <v/>
      </c>
      <c r="Z178" s="0" t="str">
        <f aca="false">IF($Z$2="","",IF(AND(ISNUMBER(SEARCH($Z$2,Y178)),OR($Z$3="",ISNUMBER(SEARCH($Z$3,Y178))),OR($Z$4="",ISNUMBER(SEARCH($Z$4,Y178)))),MAX($Z$7:Z177)+1,""))</f>
        <v/>
      </c>
    </row>
    <row r="179" customFormat="false" ht="15" hidden="false" customHeight="false" outlineLevel="0" collapsed="false">
      <c r="Y179" s="0" t="str">
        <f aca="false">SUBSTITUTE(SUBSTITUTE(SUBSTITUTE(SUBSTITUTE(SUBSTITUTE(SUBSTITUTE(SUBSTITUTE(SUBSTITUTE(SUBSTITUTE(SUBSTITUTE(SUBSTITUTE(SUBSTITUTE(SUBSTITUTE(SUBSTITUTE(LOWER('Meus preços da cidade'!A173&amp;" "&amp;'Meus preços da cidade'!B173&amp;" "&amp;'Meus preços da cidade'!H173),"á","a"),"à","a"),"ã","a"),"â","a"),"é","e"),"ê","e"),"í","i"),"ó","o"),"ô","o"),"õ","o"),"ú","u"),"ç","c"),"-"," ")," ","")</f>
        <v/>
      </c>
      <c r="Z179" s="0" t="str">
        <f aca="false">IF($Z$2="","",IF(AND(ISNUMBER(SEARCH($Z$2,Y179)),OR($Z$3="",ISNUMBER(SEARCH($Z$3,Y179))),OR($Z$4="",ISNUMBER(SEARCH($Z$4,Y179)))),MAX($Z$7:Z178)+1,""))</f>
        <v/>
      </c>
    </row>
    <row r="180" customFormat="false" ht="15" hidden="false" customHeight="false" outlineLevel="0" collapsed="false">
      <c r="Y180" s="0" t="str">
        <f aca="false">SUBSTITUTE(SUBSTITUTE(SUBSTITUTE(SUBSTITUTE(SUBSTITUTE(SUBSTITUTE(SUBSTITUTE(SUBSTITUTE(SUBSTITUTE(SUBSTITUTE(SUBSTITUTE(SUBSTITUTE(SUBSTITUTE(SUBSTITUTE(LOWER('Meus preços da cidade'!A174&amp;" "&amp;'Meus preços da cidade'!B174&amp;" "&amp;'Meus preços da cidade'!H174),"á","a"),"à","a"),"ã","a"),"â","a"),"é","e"),"ê","e"),"í","i"),"ó","o"),"ô","o"),"õ","o"),"ú","u"),"ç","c"),"-"," ")," ","")</f>
        <v/>
      </c>
      <c r="Z180" s="0" t="str">
        <f aca="false">IF($Z$2="","",IF(AND(ISNUMBER(SEARCH($Z$2,Y180)),OR($Z$3="",ISNUMBER(SEARCH($Z$3,Y180))),OR($Z$4="",ISNUMBER(SEARCH($Z$4,Y180)))),MAX($Z$7:Z179)+1,""))</f>
        <v/>
      </c>
    </row>
    <row r="181" customFormat="false" ht="15" hidden="false" customHeight="false" outlineLevel="0" collapsed="false">
      <c r="Y181" s="0" t="str">
        <f aca="false">SUBSTITUTE(SUBSTITUTE(SUBSTITUTE(SUBSTITUTE(SUBSTITUTE(SUBSTITUTE(SUBSTITUTE(SUBSTITUTE(SUBSTITUTE(SUBSTITUTE(SUBSTITUTE(SUBSTITUTE(SUBSTITUTE(SUBSTITUTE(LOWER('Meus preços da cidade'!A175&amp;" "&amp;'Meus preços da cidade'!B175&amp;" "&amp;'Meus preços da cidade'!H175),"á","a"),"à","a"),"ã","a"),"â","a"),"é","e"),"ê","e"),"í","i"),"ó","o"),"ô","o"),"õ","o"),"ú","u"),"ç","c"),"-"," ")," ","")</f>
        <v/>
      </c>
      <c r="Z181" s="0" t="str">
        <f aca="false">IF($Z$2="","",IF(AND(ISNUMBER(SEARCH($Z$2,Y181)),OR($Z$3="",ISNUMBER(SEARCH($Z$3,Y181))),OR($Z$4="",ISNUMBER(SEARCH($Z$4,Y181)))),MAX($Z$7:Z180)+1,""))</f>
        <v/>
      </c>
    </row>
    <row r="182" customFormat="false" ht="15" hidden="false" customHeight="false" outlineLevel="0" collapsed="false">
      <c r="Y182" s="0" t="str">
        <f aca="false">SUBSTITUTE(SUBSTITUTE(SUBSTITUTE(SUBSTITUTE(SUBSTITUTE(SUBSTITUTE(SUBSTITUTE(SUBSTITUTE(SUBSTITUTE(SUBSTITUTE(SUBSTITUTE(SUBSTITUTE(SUBSTITUTE(SUBSTITUTE(LOWER('Meus preços da cidade'!A176&amp;" "&amp;'Meus preços da cidade'!B176&amp;" "&amp;'Meus preços da cidade'!H176),"á","a"),"à","a"),"ã","a"),"â","a"),"é","e"),"ê","e"),"í","i"),"ó","o"),"ô","o"),"õ","o"),"ú","u"),"ç","c"),"-"," ")," ","")</f>
        <v/>
      </c>
      <c r="Z182" s="0" t="str">
        <f aca="false">IF($Z$2="","",IF(AND(ISNUMBER(SEARCH($Z$2,Y182)),OR($Z$3="",ISNUMBER(SEARCH($Z$3,Y182))),OR($Z$4="",ISNUMBER(SEARCH($Z$4,Y182)))),MAX($Z$7:Z181)+1,""))</f>
        <v/>
      </c>
    </row>
    <row r="183" customFormat="false" ht="15" hidden="false" customHeight="false" outlineLevel="0" collapsed="false">
      <c r="Y183" s="0" t="str">
        <f aca="false">SUBSTITUTE(SUBSTITUTE(SUBSTITUTE(SUBSTITUTE(SUBSTITUTE(SUBSTITUTE(SUBSTITUTE(SUBSTITUTE(SUBSTITUTE(SUBSTITUTE(SUBSTITUTE(SUBSTITUTE(SUBSTITUTE(SUBSTITUTE(LOWER('Meus preços da cidade'!A177&amp;" "&amp;'Meus preços da cidade'!B177&amp;" "&amp;'Meus preços da cidade'!H177),"á","a"),"à","a"),"ã","a"),"â","a"),"é","e"),"ê","e"),"í","i"),"ó","o"),"ô","o"),"õ","o"),"ú","u"),"ç","c"),"-"," ")," ","")</f>
        <v/>
      </c>
      <c r="Z183" s="0" t="str">
        <f aca="false">IF($Z$2="","",IF(AND(ISNUMBER(SEARCH($Z$2,Y183)),OR($Z$3="",ISNUMBER(SEARCH($Z$3,Y183))),OR($Z$4="",ISNUMBER(SEARCH($Z$4,Y183)))),MAX($Z$7:Z182)+1,""))</f>
        <v/>
      </c>
    </row>
    <row r="184" customFormat="false" ht="15" hidden="false" customHeight="false" outlineLevel="0" collapsed="false">
      <c r="Y184" s="0" t="str">
        <f aca="false">SUBSTITUTE(SUBSTITUTE(SUBSTITUTE(SUBSTITUTE(SUBSTITUTE(SUBSTITUTE(SUBSTITUTE(SUBSTITUTE(SUBSTITUTE(SUBSTITUTE(SUBSTITUTE(SUBSTITUTE(SUBSTITUTE(SUBSTITUTE(LOWER('Meus preços da cidade'!A178&amp;" "&amp;'Meus preços da cidade'!B178&amp;" "&amp;'Meus preços da cidade'!H178),"á","a"),"à","a"),"ã","a"),"â","a"),"é","e"),"ê","e"),"í","i"),"ó","o"),"ô","o"),"õ","o"),"ú","u"),"ç","c"),"-"," ")," ","")</f>
        <v/>
      </c>
      <c r="Z184" s="0" t="str">
        <f aca="false">IF($Z$2="","",IF(AND(ISNUMBER(SEARCH($Z$2,Y184)),OR($Z$3="",ISNUMBER(SEARCH($Z$3,Y184))),OR($Z$4="",ISNUMBER(SEARCH($Z$4,Y184)))),MAX($Z$7:Z183)+1,""))</f>
        <v/>
      </c>
    </row>
    <row r="185" customFormat="false" ht="15" hidden="false" customHeight="false" outlineLevel="0" collapsed="false">
      <c r="Y185" s="0" t="str">
        <f aca="false">SUBSTITUTE(SUBSTITUTE(SUBSTITUTE(SUBSTITUTE(SUBSTITUTE(SUBSTITUTE(SUBSTITUTE(SUBSTITUTE(SUBSTITUTE(SUBSTITUTE(SUBSTITUTE(SUBSTITUTE(SUBSTITUTE(SUBSTITUTE(LOWER('Meus preços da cidade'!A179&amp;" "&amp;'Meus preços da cidade'!B179&amp;" "&amp;'Meus preços da cidade'!H179),"á","a"),"à","a"),"ã","a"),"â","a"),"é","e"),"ê","e"),"í","i"),"ó","o"),"ô","o"),"õ","o"),"ú","u"),"ç","c"),"-"," ")," ","")</f>
        <v/>
      </c>
      <c r="Z185" s="0" t="str">
        <f aca="false">IF($Z$2="","",IF(AND(ISNUMBER(SEARCH($Z$2,Y185)),OR($Z$3="",ISNUMBER(SEARCH($Z$3,Y185))),OR($Z$4="",ISNUMBER(SEARCH($Z$4,Y185)))),MAX($Z$7:Z184)+1,""))</f>
        <v/>
      </c>
    </row>
    <row r="186" customFormat="false" ht="15" hidden="false" customHeight="false" outlineLevel="0" collapsed="false">
      <c r="Y186" s="0" t="str">
        <f aca="false">SUBSTITUTE(SUBSTITUTE(SUBSTITUTE(SUBSTITUTE(SUBSTITUTE(SUBSTITUTE(SUBSTITUTE(SUBSTITUTE(SUBSTITUTE(SUBSTITUTE(SUBSTITUTE(SUBSTITUTE(SUBSTITUTE(SUBSTITUTE(LOWER('Meus preços da cidade'!A180&amp;" "&amp;'Meus preços da cidade'!B180&amp;" "&amp;'Meus preços da cidade'!H180),"á","a"),"à","a"),"ã","a"),"â","a"),"é","e"),"ê","e"),"í","i"),"ó","o"),"ô","o"),"õ","o"),"ú","u"),"ç","c"),"-"," ")," ","")</f>
        <v/>
      </c>
      <c r="Z186" s="0" t="str">
        <f aca="false">IF($Z$2="","",IF(AND(ISNUMBER(SEARCH($Z$2,Y186)),OR($Z$3="",ISNUMBER(SEARCH($Z$3,Y186))),OR($Z$4="",ISNUMBER(SEARCH($Z$4,Y186)))),MAX($Z$7:Z185)+1,""))</f>
        <v/>
      </c>
    </row>
    <row r="187" customFormat="false" ht="15" hidden="false" customHeight="false" outlineLevel="0" collapsed="false">
      <c r="Y187" s="0" t="str">
        <f aca="false">SUBSTITUTE(SUBSTITUTE(SUBSTITUTE(SUBSTITUTE(SUBSTITUTE(SUBSTITUTE(SUBSTITUTE(SUBSTITUTE(SUBSTITUTE(SUBSTITUTE(SUBSTITUTE(SUBSTITUTE(SUBSTITUTE(SUBSTITUTE(LOWER('Meus preços da cidade'!A181&amp;" "&amp;'Meus preços da cidade'!B181&amp;" "&amp;'Meus preços da cidade'!H181),"á","a"),"à","a"),"ã","a"),"â","a"),"é","e"),"ê","e"),"í","i"),"ó","o"),"ô","o"),"õ","o"),"ú","u"),"ç","c"),"-"," ")," ","")</f>
        <v/>
      </c>
      <c r="Z187" s="0" t="str">
        <f aca="false">IF($Z$2="","",IF(AND(ISNUMBER(SEARCH($Z$2,Y187)),OR($Z$3="",ISNUMBER(SEARCH($Z$3,Y187))),OR($Z$4="",ISNUMBER(SEARCH($Z$4,Y187)))),MAX($Z$7:Z186)+1,""))</f>
        <v/>
      </c>
    </row>
    <row r="188" customFormat="false" ht="15" hidden="false" customHeight="false" outlineLevel="0" collapsed="false">
      <c r="Y188" s="0" t="str">
        <f aca="false">SUBSTITUTE(SUBSTITUTE(SUBSTITUTE(SUBSTITUTE(SUBSTITUTE(SUBSTITUTE(SUBSTITUTE(SUBSTITUTE(SUBSTITUTE(SUBSTITUTE(SUBSTITUTE(SUBSTITUTE(SUBSTITUTE(SUBSTITUTE(LOWER('Meus preços da cidade'!A182&amp;" "&amp;'Meus preços da cidade'!B182&amp;" "&amp;'Meus preços da cidade'!H182),"á","a"),"à","a"),"ã","a"),"â","a"),"é","e"),"ê","e"),"í","i"),"ó","o"),"ô","o"),"õ","o"),"ú","u"),"ç","c"),"-"," ")," ","")</f>
        <v/>
      </c>
      <c r="Z188" s="0" t="str">
        <f aca="false">IF($Z$2="","",IF(AND(ISNUMBER(SEARCH($Z$2,Y188)),OR($Z$3="",ISNUMBER(SEARCH($Z$3,Y188))),OR($Z$4="",ISNUMBER(SEARCH($Z$4,Y188)))),MAX($Z$7:Z187)+1,""))</f>
        <v/>
      </c>
    </row>
    <row r="189" customFormat="false" ht="15" hidden="false" customHeight="false" outlineLevel="0" collapsed="false">
      <c r="Y189" s="0" t="str">
        <f aca="false">SUBSTITUTE(SUBSTITUTE(SUBSTITUTE(SUBSTITUTE(SUBSTITUTE(SUBSTITUTE(SUBSTITUTE(SUBSTITUTE(SUBSTITUTE(SUBSTITUTE(SUBSTITUTE(SUBSTITUTE(SUBSTITUTE(SUBSTITUTE(LOWER('Meus preços da cidade'!A183&amp;" "&amp;'Meus preços da cidade'!B183&amp;" "&amp;'Meus preços da cidade'!H183),"á","a"),"à","a"),"ã","a"),"â","a"),"é","e"),"ê","e"),"í","i"),"ó","o"),"ô","o"),"õ","o"),"ú","u"),"ç","c"),"-"," ")," ","")</f>
        <v/>
      </c>
      <c r="Z189" s="0" t="str">
        <f aca="false">IF($Z$2="","",IF(AND(ISNUMBER(SEARCH($Z$2,Y189)),OR($Z$3="",ISNUMBER(SEARCH($Z$3,Y189))),OR($Z$4="",ISNUMBER(SEARCH($Z$4,Y189)))),MAX($Z$7:Z188)+1,""))</f>
        <v/>
      </c>
    </row>
    <row r="190" customFormat="false" ht="15" hidden="false" customHeight="false" outlineLevel="0" collapsed="false">
      <c r="Y190" s="0" t="str">
        <f aca="false">SUBSTITUTE(SUBSTITUTE(SUBSTITUTE(SUBSTITUTE(SUBSTITUTE(SUBSTITUTE(SUBSTITUTE(SUBSTITUTE(SUBSTITUTE(SUBSTITUTE(SUBSTITUTE(SUBSTITUTE(SUBSTITUTE(SUBSTITUTE(LOWER('Meus preços da cidade'!A184&amp;" "&amp;'Meus preços da cidade'!B184&amp;" "&amp;'Meus preços da cidade'!H184),"á","a"),"à","a"),"ã","a"),"â","a"),"é","e"),"ê","e"),"í","i"),"ó","o"),"ô","o"),"õ","o"),"ú","u"),"ç","c"),"-"," ")," ","")</f>
        <v/>
      </c>
      <c r="Z190" s="0" t="str">
        <f aca="false">IF($Z$2="","",IF(AND(ISNUMBER(SEARCH($Z$2,Y190)),OR($Z$3="",ISNUMBER(SEARCH($Z$3,Y190))),OR($Z$4="",ISNUMBER(SEARCH($Z$4,Y190)))),MAX($Z$7:Z189)+1,""))</f>
        <v/>
      </c>
    </row>
    <row r="191" customFormat="false" ht="15" hidden="false" customHeight="false" outlineLevel="0" collapsed="false">
      <c r="Y191" s="0" t="str">
        <f aca="false">SUBSTITUTE(SUBSTITUTE(SUBSTITUTE(SUBSTITUTE(SUBSTITUTE(SUBSTITUTE(SUBSTITUTE(SUBSTITUTE(SUBSTITUTE(SUBSTITUTE(SUBSTITUTE(SUBSTITUTE(SUBSTITUTE(SUBSTITUTE(LOWER('Meus preços da cidade'!A185&amp;" "&amp;'Meus preços da cidade'!B185&amp;" "&amp;'Meus preços da cidade'!H185),"á","a"),"à","a"),"ã","a"),"â","a"),"é","e"),"ê","e"),"í","i"),"ó","o"),"ô","o"),"õ","o"),"ú","u"),"ç","c"),"-"," ")," ","")</f>
        <v/>
      </c>
      <c r="Z191" s="0" t="str">
        <f aca="false">IF($Z$2="","",IF(AND(ISNUMBER(SEARCH($Z$2,Y191)),OR($Z$3="",ISNUMBER(SEARCH($Z$3,Y191))),OR($Z$4="",ISNUMBER(SEARCH($Z$4,Y191)))),MAX($Z$7:Z190)+1,""))</f>
        <v/>
      </c>
    </row>
    <row r="192" customFormat="false" ht="15" hidden="false" customHeight="false" outlineLevel="0" collapsed="false">
      <c r="Y192" s="0" t="str">
        <f aca="false">SUBSTITUTE(SUBSTITUTE(SUBSTITUTE(SUBSTITUTE(SUBSTITUTE(SUBSTITUTE(SUBSTITUTE(SUBSTITUTE(SUBSTITUTE(SUBSTITUTE(SUBSTITUTE(SUBSTITUTE(SUBSTITUTE(SUBSTITUTE(LOWER('Meus preços da cidade'!A186&amp;" "&amp;'Meus preços da cidade'!B186&amp;" "&amp;'Meus preços da cidade'!H186),"á","a"),"à","a"),"ã","a"),"â","a"),"é","e"),"ê","e"),"í","i"),"ó","o"),"ô","o"),"õ","o"),"ú","u"),"ç","c"),"-"," ")," ","")</f>
        <v/>
      </c>
      <c r="Z192" s="0" t="str">
        <f aca="false">IF($Z$2="","",IF(AND(ISNUMBER(SEARCH($Z$2,Y192)),OR($Z$3="",ISNUMBER(SEARCH($Z$3,Y192))),OR($Z$4="",ISNUMBER(SEARCH($Z$4,Y192)))),MAX($Z$7:Z191)+1,""))</f>
        <v/>
      </c>
    </row>
    <row r="193" customFormat="false" ht="15" hidden="false" customHeight="false" outlineLevel="0" collapsed="false">
      <c r="Y193" s="0" t="str">
        <f aca="false">SUBSTITUTE(SUBSTITUTE(SUBSTITUTE(SUBSTITUTE(SUBSTITUTE(SUBSTITUTE(SUBSTITUTE(SUBSTITUTE(SUBSTITUTE(SUBSTITUTE(SUBSTITUTE(SUBSTITUTE(SUBSTITUTE(SUBSTITUTE(LOWER('Meus preços da cidade'!A187&amp;" "&amp;'Meus preços da cidade'!B187&amp;" "&amp;'Meus preços da cidade'!H187),"á","a"),"à","a"),"ã","a"),"â","a"),"é","e"),"ê","e"),"í","i"),"ó","o"),"ô","o"),"õ","o"),"ú","u"),"ç","c"),"-"," ")," ","")</f>
        <v/>
      </c>
      <c r="Z193" s="0" t="str">
        <f aca="false">IF($Z$2="","",IF(AND(ISNUMBER(SEARCH($Z$2,Y193)),OR($Z$3="",ISNUMBER(SEARCH($Z$3,Y193))),OR($Z$4="",ISNUMBER(SEARCH($Z$4,Y193)))),MAX($Z$7:Z192)+1,""))</f>
        <v/>
      </c>
    </row>
    <row r="194" customFormat="false" ht="15" hidden="false" customHeight="false" outlineLevel="0" collapsed="false">
      <c r="Y194" s="0" t="str">
        <f aca="false">SUBSTITUTE(SUBSTITUTE(SUBSTITUTE(SUBSTITUTE(SUBSTITUTE(SUBSTITUTE(SUBSTITUTE(SUBSTITUTE(SUBSTITUTE(SUBSTITUTE(SUBSTITUTE(SUBSTITUTE(SUBSTITUTE(SUBSTITUTE(LOWER('Meus preços da cidade'!A188&amp;" "&amp;'Meus preços da cidade'!B188&amp;" "&amp;'Meus preços da cidade'!H188),"á","a"),"à","a"),"ã","a"),"â","a"),"é","e"),"ê","e"),"í","i"),"ó","o"),"ô","o"),"õ","o"),"ú","u"),"ç","c"),"-"," ")," ","")</f>
        <v/>
      </c>
      <c r="Z194" s="0" t="str">
        <f aca="false">IF($Z$2="","",IF(AND(ISNUMBER(SEARCH($Z$2,Y194)),OR($Z$3="",ISNUMBER(SEARCH($Z$3,Y194))),OR($Z$4="",ISNUMBER(SEARCH($Z$4,Y194)))),MAX($Z$7:Z193)+1,""))</f>
        <v/>
      </c>
    </row>
    <row r="195" customFormat="false" ht="15" hidden="false" customHeight="false" outlineLevel="0" collapsed="false">
      <c r="Y195" s="0" t="str">
        <f aca="false">SUBSTITUTE(SUBSTITUTE(SUBSTITUTE(SUBSTITUTE(SUBSTITUTE(SUBSTITUTE(SUBSTITUTE(SUBSTITUTE(SUBSTITUTE(SUBSTITUTE(SUBSTITUTE(SUBSTITUTE(SUBSTITUTE(SUBSTITUTE(LOWER('Meus preços da cidade'!A189&amp;" "&amp;'Meus preços da cidade'!B189&amp;" "&amp;'Meus preços da cidade'!H189),"á","a"),"à","a"),"ã","a"),"â","a"),"é","e"),"ê","e"),"í","i"),"ó","o"),"ô","o"),"õ","o"),"ú","u"),"ç","c"),"-"," ")," ","")</f>
        <v/>
      </c>
      <c r="Z195" s="0" t="str">
        <f aca="false">IF($Z$2="","",IF(AND(ISNUMBER(SEARCH($Z$2,Y195)),OR($Z$3="",ISNUMBER(SEARCH($Z$3,Y195))),OR($Z$4="",ISNUMBER(SEARCH($Z$4,Y195)))),MAX($Z$7:Z194)+1,""))</f>
        <v/>
      </c>
    </row>
    <row r="196" customFormat="false" ht="15" hidden="false" customHeight="false" outlineLevel="0" collapsed="false">
      <c r="Y196" s="0" t="str">
        <f aca="false">SUBSTITUTE(SUBSTITUTE(SUBSTITUTE(SUBSTITUTE(SUBSTITUTE(SUBSTITUTE(SUBSTITUTE(SUBSTITUTE(SUBSTITUTE(SUBSTITUTE(SUBSTITUTE(SUBSTITUTE(SUBSTITUTE(SUBSTITUTE(LOWER('Meus preços da cidade'!A190&amp;" "&amp;'Meus preços da cidade'!B190&amp;" "&amp;'Meus preços da cidade'!H190),"á","a"),"à","a"),"ã","a"),"â","a"),"é","e"),"ê","e"),"í","i"),"ó","o"),"ô","o"),"õ","o"),"ú","u"),"ç","c"),"-"," ")," ","")</f>
        <v/>
      </c>
      <c r="Z196" s="0" t="str">
        <f aca="false">IF($Z$2="","",IF(AND(ISNUMBER(SEARCH($Z$2,Y196)),OR($Z$3="",ISNUMBER(SEARCH($Z$3,Y196))),OR($Z$4="",ISNUMBER(SEARCH($Z$4,Y196)))),MAX($Z$7:Z195)+1,""))</f>
        <v/>
      </c>
    </row>
    <row r="197" customFormat="false" ht="15" hidden="false" customHeight="false" outlineLevel="0" collapsed="false">
      <c r="Y197" s="0" t="str">
        <f aca="false">SUBSTITUTE(SUBSTITUTE(SUBSTITUTE(SUBSTITUTE(SUBSTITUTE(SUBSTITUTE(SUBSTITUTE(SUBSTITUTE(SUBSTITUTE(SUBSTITUTE(SUBSTITUTE(SUBSTITUTE(SUBSTITUTE(SUBSTITUTE(LOWER('Meus preços da cidade'!A191&amp;" "&amp;'Meus preços da cidade'!B191&amp;" "&amp;'Meus preços da cidade'!H191),"á","a"),"à","a"),"ã","a"),"â","a"),"é","e"),"ê","e"),"í","i"),"ó","o"),"ô","o"),"õ","o"),"ú","u"),"ç","c"),"-"," ")," ","")</f>
        <v/>
      </c>
      <c r="Z197" s="0" t="str">
        <f aca="false">IF($Z$2="","",IF(AND(ISNUMBER(SEARCH($Z$2,Y197)),OR($Z$3="",ISNUMBER(SEARCH($Z$3,Y197))),OR($Z$4="",ISNUMBER(SEARCH($Z$4,Y197)))),MAX($Z$7:Z196)+1,""))</f>
        <v/>
      </c>
    </row>
    <row r="198" customFormat="false" ht="15" hidden="false" customHeight="false" outlineLevel="0" collapsed="false">
      <c r="Y198" s="0" t="str">
        <f aca="false">SUBSTITUTE(SUBSTITUTE(SUBSTITUTE(SUBSTITUTE(SUBSTITUTE(SUBSTITUTE(SUBSTITUTE(SUBSTITUTE(SUBSTITUTE(SUBSTITUTE(SUBSTITUTE(SUBSTITUTE(SUBSTITUTE(SUBSTITUTE(LOWER('Meus preços da cidade'!A192&amp;" "&amp;'Meus preços da cidade'!B192&amp;" "&amp;'Meus preços da cidade'!H192),"á","a"),"à","a"),"ã","a"),"â","a"),"é","e"),"ê","e"),"í","i"),"ó","o"),"ô","o"),"õ","o"),"ú","u"),"ç","c"),"-"," ")," ","")</f>
        <v/>
      </c>
      <c r="Z198" s="0" t="str">
        <f aca="false">IF($Z$2="","",IF(AND(ISNUMBER(SEARCH($Z$2,Y198)),OR($Z$3="",ISNUMBER(SEARCH($Z$3,Y198))),OR($Z$4="",ISNUMBER(SEARCH($Z$4,Y198)))),MAX($Z$7:Z197)+1,""))</f>
        <v/>
      </c>
    </row>
    <row r="199" customFormat="false" ht="15" hidden="false" customHeight="false" outlineLevel="0" collapsed="false">
      <c r="Y199" s="0" t="str">
        <f aca="false">SUBSTITUTE(SUBSTITUTE(SUBSTITUTE(SUBSTITUTE(SUBSTITUTE(SUBSTITUTE(SUBSTITUTE(SUBSTITUTE(SUBSTITUTE(SUBSTITUTE(SUBSTITUTE(SUBSTITUTE(SUBSTITUTE(SUBSTITUTE(LOWER('Meus preços da cidade'!A193&amp;" "&amp;'Meus preços da cidade'!B193&amp;" "&amp;'Meus preços da cidade'!H193),"á","a"),"à","a"),"ã","a"),"â","a"),"é","e"),"ê","e"),"í","i"),"ó","o"),"ô","o"),"õ","o"),"ú","u"),"ç","c"),"-"," ")," ","")</f>
        <v/>
      </c>
      <c r="Z199" s="0" t="str">
        <f aca="false">IF($Z$2="","",IF(AND(ISNUMBER(SEARCH($Z$2,Y199)),OR($Z$3="",ISNUMBER(SEARCH($Z$3,Y199))),OR($Z$4="",ISNUMBER(SEARCH($Z$4,Y199)))),MAX($Z$7:Z198)+1,""))</f>
        <v/>
      </c>
    </row>
    <row r="200" customFormat="false" ht="15" hidden="false" customHeight="false" outlineLevel="0" collapsed="false">
      <c r="Y200" s="0" t="str">
        <f aca="false">SUBSTITUTE(SUBSTITUTE(SUBSTITUTE(SUBSTITUTE(SUBSTITUTE(SUBSTITUTE(SUBSTITUTE(SUBSTITUTE(SUBSTITUTE(SUBSTITUTE(SUBSTITUTE(SUBSTITUTE(SUBSTITUTE(SUBSTITUTE(LOWER('Meus preços da cidade'!A194&amp;" "&amp;'Meus preços da cidade'!B194&amp;" "&amp;'Meus preços da cidade'!H194),"á","a"),"à","a"),"ã","a"),"â","a"),"é","e"),"ê","e"),"í","i"),"ó","o"),"ô","o"),"õ","o"),"ú","u"),"ç","c"),"-"," ")," ","")</f>
        <v/>
      </c>
      <c r="Z200" s="0" t="str">
        <f aca="false">IF($Z$2="","",IF(AND(ISNUMBER(SEARCH($Z$2,Y200)),OR($Z$3="",ISNUMBER(SEARCH($Z$3,Y200))),OR($Z$4="",ISNUMBER(SEARCH($Z$4,Y200)))),MAX($Z$7:Z199)+1,""))</f>
        <v/>
      </c>
    </row>
    <row r="201" customFormat="false" ht="15" hidden="false" customHeight="false" outlineLevel="0" collapsed="false">
      <c r="Y201" s="0" t="str">
        <f aca="false">SUBSTITUTE(SUBSTITUTE(SUBSTITUTE(SUBSTITUTE(SUBSTITUTE(SUBSTITUTE(SUBSTITUTE(SUBSTITUTE(SUBSTITUTE(SUBSTITUTE(SUBSTITUTE(SUBSTITUTE(SUBSTITUTE(SUBSTITUTE(LOWER('Meus preços da cidade'!A195&amp;" "&amp;'Meus preços da cidade'!B195&amp;" "&amp;'Meus preços da cidade'!H195),"á","a"),"à","a"),"ã","a"),"â","a"),"é","e"),"ê","e"),"í","i"),"ó","o"),"ô","o"),"õ","o"),"ú","u"),"ç","c"),"-"," ")," ","")</f>
        <v/>
      </c>
      <c r="Z201" s="0" t="str">
        <f aca="false">IF($Z$2="","",IF(AND(ISNUMBER(SEARCH($Z$2,Y201)),OR($Z$3="",ISNUMBER(SEARCH($Z$3,Y201))),OR($Z$4="",ISNUMBER(SEARCH($Z$4,Y201)))),MAX($Z$7:Z200)+1,""))</f>
        <v/>
      </c>
    </row>
    <row r="202" customFormat="false" ht="15" hidden="false" customHeight="false" outlineLevel="0" collapsed="false">
      <c r="Y202" s="0" t="str">
        <f aca="false">SUBSTITUTE(SUBSTITUTE(SUBSTITUTE(SUBSTITUTE(SUBSTITUTE(SUBSTITUTE(SUBSTITUTE(SUBSTITUTE(SUBSTITUTE(SUBSTITUTE(SUBSTITUTE(SUBSTITUTE(SUBSTITUTE(SUBSTITUTE(LOWER('Meus preços da cidade'!A196&amp;" "&amp;'Meus preços da cidade'!B196&amp;" "&amp;'Meus preços da cidade'!H196),"á","a"),"à","a"),"ã","a"),"â","a"),"é","e"),"ê","e"),"í","i"),"ó","o"),"ô","o"),"õ","o"),"ú","u"),"ç","c"),"-"," ")," ","")</f>
        <v/>
      </c>
      <c r="Z202" s="0" t="str">
        <f aca="false">IF($Z$2="","",IF(AND(ISNUMBER(SEARCH($Z$2,Y202)),OR($Z$3="",ISNUMBER(SEARCH($Z$3,Y202))),OR($Z$4="",ISNUMBER(SEARCH($Z$4,Y202)))),MAX($Z$7:Z201)+1,""))</f>
        <v/>
      </c>
    </row>
    <row r="203" customFormat="false" ht="15" hidden="false" customHeight="false" outlineLevel="0" collapsed="false">
      <c r="Y203" s="0" t="str">
        <f aca="false">SUBSTITUTE(SUBSTITUTE(SUBSTITUTE(SUBSTITUTE(SUBSTITUTE(SUBSTITUTE(SUBSTITUTE(SUBSTITUTE(SUBSTITUTE(SUBSTITUTE(SUBSTITUTE(SUBSTITUTE(SUBSTITUTE(SUBSTITUTE(LOWER('Meus preços da cidade'!A197&amp;" "&amp;'Meus preços da cidade'!B197&amp;" "&amp;'Meus preços da cidade'!H197),"á","a"),"à","a"),"ã","a"),"â","a"),"é","e"),"ê","e"),"í","i"),"ó","o"),"ô","o"),"õ","o"),"ú","u"),"ç","c"),"-"," ")," ","")</f>
        <v/>
      </c>
      <c r="Z203" s="0" t="str">
        <f aca="false">IF($Z$2="","",IF(AND(ISNUMBER(SEARCH($Z$2,Y203)),OR($Z$3="",ISNUMBER(SEARCH($Z$3,Y203))),OR($Z$4="",ISNUMBER(SEARCH($Z$4,Y203)))),MAX($Z$7:Z202)+1,""))</f>
        <v/>
      </c>
    </row>
    <row r="204" customFormat="false" ht="15" hidden="false" customHeight="false" outlineLevel="0" collapsed="false">
      <c r="Y204" s="0" t="str">
        <f aca="false">SUBSTITUTE(SUBSTITUTE(SUBSTITUTE(SUBSTITUTE(SUBSTITUTE(SUBSTITUTE(SUBSTITUTE(SUBSTITUTE(SUBSTITUTE(SUBSTITUTE(SUBSTITUTE(SUBSTITUTE(SUBSTITUTE(SUBSTITUTE(LOWER('Meus preços da cidade'!A198&amp;" "&amp;'Meus preços da cidade'!B198&amp;" "&amp;'Meus preços da cidade'!H198),"á","a"),"à","a"),"ã","a"),"â","a"),"é","e"),"ê","e"),"í","i"),"ó","o"),"ô","o"),"õ","o"),"ú","u"),"ç","c"),"-"," ")," ","")</f>
        <v/>
      </c>
      <c r="Z204" s="0" t="str">
        <f aca="false">IF($Z$2="","",IF(AND(ISNUMBER(SEARCH($Z$2,Y204)),OR($Z$3="",ISNUMBER(SEARCH($Z$3,Y204))),OR($Z$4="",ISNUMBER(SEARCH($Z$4,Y204)))),MAX($Z$7:Z203)+1,""))</f>
        <v/>
      </c>
    </row>
    <row r="205" customFormat="false" ht="15" hidden="false" customHeight="false" outlineLevel="0" collapsed="false">
      <c r="Y205" s="0" t="str">
        <f aca="false">SUBSTITUTE(SUBSTITUTE(SUBSTITUTE(SUBSTITUTE(SUBSTITUTE(SUBSTITUTE(SUBSTITUTE(SUBSTITUTE(SUBSTITUTE(SUBSTITUTE(SUBSTITUTE(SUBSTITUTE(SUBSTITUTE(SUBSTITUTE(LOWER('Meus preços da cidade'!A199&amp;" "&amp;'Meus preços da cidade'!B199&amp;" "&amp;'Meus preços da cidade'!H199),"á","a"),"à","a"),"ã","a"),"â","a"),"é","e"),"ê","e"),"í","i"),"ó","o"),"ô","o"),"õ","o"),"ú","u"),"ç","c"),"-"," ")," ","")</f>
        <v/>
      </c>
      <c r="Z205" s="0" t="str">
        <f aca="false">IF($Z$2="","",IF(AND(ISNUMBER(SEARCH($Z$2,Y205)),OR($Z$3="",ISNUMBER(SEARCH($Z$3,Y205))),OR($Z$4="",ISNUMBER(SEARCH($Z$4,Y205)))),MAX($Z$7:Z204)+1,""))</f>
        <v/>
      </c>
    </row>
    <row r="206" customFormat="false" ht="15" hidden="false" customHeight="false" outlineLevel="0" collapsed="false">
      <c r="Y206" s="0" t="str">
        <f aca="false">SUBSTITUTE(SUBSTITUTE(SUBSTITUTE(SUBSTITUTE(SUBSTITUTE(SUBSTITUTE(SUBSTITUTE(SUBSTITUTE(SUBSTITUTE(SUBSTITUTE(SUBSTITUTE(SUBSTITUTE(SUBSTITUTE(SUBSTITUTE(LOWER('Meus preços da cidade'!A200&amp;" "&amp;'Meus preços da cidade'!B200&amp;" "&amp;'Meus preços da cidade'!H200),"á","a"),"à","a"),"ã","a"),"â","a"),"é","e"),"ê","e"),"í","i"),"ó","o"),"ô","o"),"õ","o"),"ú","u"),"ç","c"),"-"," ")," ","")</f>
        <v/>
      </c>
      <c r="Z206" s="0" t="str">
        <f aca="false">IF($Z$2="","",IF(AND(ISNUMBER(SEARCH($Z$2,Y206)),OR($Z$3="",ISNUMBER(SEARCH($Z$3,Y206))),OR($Z$4="",ISNUMBER(SEARCH($Z$4,Y206)))),MAX($Z$7:Z205)+1,""))</f>
        <v/>
      </c>
    </row>
    <row r="207" customFormat="false" ht="15" hidden="false" customHeight="false" outlineLevel="0" collapsed="false">
      <c r="Y207" s="0" t="str">
        <f aca="false">SUBSTITUTE(SUBSTITUTE(SUBSTITUTE(SUBSTITUTE(SUBSTITUTE(SUBSTITUTE(SUBSTITUTE(SUBSTITUTE(SUBSTITUTE(SUBSTITUTE(SUBSTITUTE(SUBSTITUTE(SUBSTITUTE(SUBSTITUTE(LOWER('Meus preços da cidade'!A201&amp;" "&amp;'Meus preços da cidade'!B201&amp;" "&amp;'Meus preços da cidade'!H201),"á","a"),"à","a"),"ã","a"),"â","a"),"é","e"),"ê","e"),"í","i"),"ó","o"),"ô","o"),"õ","o"),"ú","u"),"ç","c"),"-"," ")," ","")</f>
        <v/>
      </c>
      <c r="Z207" s="0" t="str">
        <f aca="false">IF($Z$2="","",IF(AND(ISNUMBER(SEARCH($Z$2,Y207)),OR($Z$3="",ISNUMBER(SEARCH($Z$3,Y207))),OR($Z$4="",ISNUMBER(SEARCH($Z$4,Y207)))),MAX($Z$7:Z206)+1,""))</f>
        <v/>
      </c>
    </row>
  </sheetData>
  <mergeCells count="4">
    <mergeCell ref="B1:F1"/>
    <mergeCell ref="B2:F2"/>
    <mergeCell ref="C4:F4"/>
    <mergeCell ref="C5:F5"/>
  </mergeCells>
  <conditionalFormatting sqref="B8:F67">
    <cfRule type="expression" priority="2" aboveAverage="0" equalAverage="0" bottom="0" percent="0" rank="0" text="" dxfId="0">
      <formula>AND($B8&lt;&gt;"",MOD(ROW(),2)=0)</formula>
    </cfRule>
    <cfRule type="expression" priority="3" aboveAverage="0" equalAverage="0" bottom="0" percent="0" rank="0" text="" dxfId="1">
      <formula>$B8&lt;&gt;""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120F"/>
    <pageSetUpPr fitToPage="false"/>
  </sheetPr>
  <dimension ref="A1:H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4"/>
    <col collapsed="false" customWidth="true" hidden="false" outlineLevel="0" max="4" min="3" style="0" width="13"/>
    <col collapsed="false" customWidth="true" hidden="false" outlineLevel="0" max="5" min="5" style="0" width="17"/>
    <col collapsed="false" customWidth="true" hidden="false" outlineLevel="0" max="6" min="6" style="0" width="12"/>
    <col collapsed="false" customWidth="true" hidden="false" outlineLevel="0" max="7" min="7" style="0" width="19"/>
    <col collapsed="false" customWidth="true" hidden="false" outlineLevel="0" max="8" min="8" style="0" width="32"/>
  </cols>
  <sheetData>
    <row r="1" customFormat="false" ht="30" hidden="false" customHeight="true" outlineLevel="0" collapsed="false">
      <c r="A1" s="14" t="s">
        <v>4</v>
      </c>
      <c r="B1" s="14" t="s">
        <v>5</v>
      </c>
      <c r="C1" s="14" t="s">
        <v>6</v>
      </c>
      <c r="D1" s="14" t="s">
        <v>10</v>
      </c>
      <c r="E1" s="14" t="s">
        <v>11</v>
      </c>
      <c r="F1" s="14" t="s">
        <v>12</v>
      </c>
      <c r="G1" s="14" t="s">
        <v>13</v>
      </c>
      <c r="H1" s="14" t="s">
        <v>14</v>
      </c>
    </row>
    <row r="2" customFormat="false" ht="15" hidden="false" customHeight="false" outlineLevel="0" collapsed="false">
      <c r="A2" s="15" t="s">
        <v>15</v>
      </c>
      <c r="B2" s="15" t="s">
        <v>16</v>
      </c>
      <c r="C2" s="16" t="n">
        <v>46266</v>
      </c>
      <c r="D2" s="15" t="n">
        <v>12</v>
      </c>
      <c r="E2" s="17" t="n">
        <v>34.68</v>
      </c>
      <c r="F2" s="17" t="n">
        <v>0</v>
      </c>
      <c r="G2" s="18" t="n">
        <f aca="false">IF(OR(D2="",E2=""),"",IFERROR((E2+N(F2))/D2,""))</f>
        <v>2.89</v>
      </c>
      <c r="H2" s="15" t="s">
        <v>17</v>
      </c>
    </row>
    <row r="3" customFormat="false" ht="15" hidden="false" customHeight="false" outlineLevel="0" collapsed="false">
      <c r="A3" s="15"/>
      <c r="B3" s="15"/>
      <c r="C3" s="16"/>
      <c r="D3" s="15"/>
      <c r="E3" s="17"/>
      <c r="F3" s="17"/>
      <c r="G3" s="18" t="str">
        <f aca="false">IF(OR(D3="",E3=""),"",IFERROR((E3+N(F3))/D3,""))</f>
        <v/>
      </c>
      <c r="H3" s="15"/>
    </row>
    <row r="4" customFormat="false" ht="15" hidden="false" customHeight="false" outlineLevel="0" collapsed="false">
      <c r="A4" s="15"/>
      <c r="B4" s="15"/>
      <c r="C4" s="16"/>
      <c r="D4" s="15"/>
      <c r="E4" s="17"/>
      <c r="F4" s="17"/>
      <c r="G4" s="18" t="str">
        <f aca="false">IF(OR(D4="",E4=""),"",IFERROR((E4+N(F4))/D4,""))</f>
        <v/>
      </c>
      <c r="H4" s="15"/>
    </row>
    <row r="5" customFormat="false" ht="15" hidden="false" customHeight="false" outlineLevel="0" collapsed="false">
      <c r="A5" s="15"/>
      <c r="B5" s="15"/>
      <c r="C5" s="16"/>
      <c r="D5" s="15"/>
      <c r="E5" s="17"/>
      <c r="F5" s="17"/>
      <c r="G5" s="18" t="str">
        <f aca="false">IF(OR(D5="",E5=""),"",IFERROR((E5+N(F5))/D5,""))</f>
        <v/>
      </c>
      <c r="H5" s="15"/>
    </row>
    <row r="6" customFormat="false" ht="15" hidden="false" customHeight="false" outlineLevel="0" collapsed="false">
      <c r="A6" s="15"/>
      <c r="B6" s="15"/>
      <c r="C6" s="16"/>
      <c r="D6" s="15"/>
      <c r="E6" s="17"/>
      <c r="F6" s="17"/>
      <c r="G6" s="18" t="str">
        <f aca="false">IF(OR(D6="",E6=""),"",IFERROR((E6+N(F6))/D6,""))</f>
        <v/>
      </c>
      <c r="H6" s="15"/>
    </row>
    <row r="7" customFormat="false" ht="15" hidden="false" customHeight="false" outlineLevel="0" collapsed="false">
      <c r="A7" s="15"/>
      <c r="B7" s="15"/>
      <c r="C7" s="16"/>
      <c r="D7" s="15"/>
      <c r="E7" s="17"/>
      <c r="F7" s="17"/>
      <c r="G7" s="18" t="str">
        <f aca="false">IF(OR(D7="",E7=""),"",IFERROR((E7+N(F7))/D7,""))</f>
        <v/>
      </c>
      <c r="H7" s="15"/>
    </row>
    <row r="8" customFormat="false" ht="15" hidden="false" customHeight="false" outlineLevel="0" collapsed="false">
      <c r="A8" s="15"/>
      <c r="B8" s="15"/>
      <c r="C8" s="16"/>
      <c r="D8" s="15"/>
      <c r="E8" s="17"/>
      <c r="F8" s="17"/>
      <c r="G8" s="18" t="str">
        <f aca="false">IF(OR(D8="",E8=""),"",IFERROR((E8+N(F8))/D8,""))</f>
        <v/>
      </c>
      <c r="H8" s="15"/>
    </row>
    <row r="9" customFormat="false" ht="15" hidden="false" customHeight="false" outlineLevel="0" collapsed="false">
      <c r="A9" s="15"/>
      <c r="B9" s="15"/>
      <c r="C9" s="16"/>
      <c r="D9" s="15"/>
      <c r="E9" s="17"/>
      <c r="F9" s="17"/>
      <c r="G9" s="18" t="str">
        <f aca="false">IF(OR(D9="",E9=""),"",IFERROR((E9+N(F9))/D9,""))</f>
        <v/>
      </c>
      <c r="H9" s="15"/>
    </row>
    <row r="10" customFormat="false" ht="15" hidden="false" customHeight="false" outlineLevel="0" collapsed="false">
      <c r="A10" s="15"/>
      <c r="B10" s="15"/>
      <c r="C10" s="16"/>
      <c r="D10" s="15"/>
      <c r="E10" s="17"/>
      <c r="F10" s="17"/>
      <c r="G10" s="18" t="str">
        <f aca="false">IF(OR(D10="",E10=""),"",IFERROR((E10+N(F10))/D10,""))</f>
        <v/>
      </c>
      <c r="H10" s="15"/>
    </row>
    <row r="11" customFormat="false" ht="15" hidden="false" customHeight="false" outlineLevel="0" collapsed="false">
      <c r="A11" s="15"/>
      <c r="B11" s="15"/>
      <c r="C11" s="16"/>
      <c r="D11" s="15"/>
      <c r="E11" s="17"/>
      <c r="F11" s="17"/>
      <c r="G11" s="18" t="str">
        <f aca="false">IF(OR(D11="",E11=""),"",IFERROR((E11+N(F11))/D11,""))</f>
        <v/>
      </c>
      <c r="H11" s="15"/>
    </row>
    <row r="12" customFormat="false" ht="15" hidden="false" customHeight="false" outlineLevel="0" collapsed="false">
      <c r="A12" s="15"/>
      <c r="B12" s="15"/>
      <c r="C12" s="16"/>
      <c r="D12" s="15"/>
      <c r="E12" s="17"/>
      <c r="F12" s="17"/>
      <c r="G12" s="18" t="str">
        <f aca="false">IF(OR(D12="",E12=""),"",IFERROR((E12+N(F12))/D12,""))</f>
        <v/>
      </c>
      <c r="H12" s="15"/>
    </row>
    <row r="13" customFormat="false" ht="15" hidden="false" customHeight="false" outlineLevel="0" collapsed="false">
      <c r="A13" s="15"/>
      <c r="B13" s="15"/>
      <c r="C13" s="16"/>
      <c r="D13" s="15"/>
      <c r="E13" s="17"/>
      <c r="F13" s="17"/>
      <c r="G13" s="18" t="str">
        <f aca="false">IF(OR(D13="",E13=""),"",IFERROR((E13+N(F13))/D13,""))</f>
        <v/>
      </c>
      <c r="H13" s="15"/>
    </row>
    <row r="14" customFormat="false" ht="15" hidden="false" customHeight="false" outlineLevel="0" collapsed="false">
      <c r="A14" s="15"/>
      <c r="B14" s="15"/>
      <c r="C14" s="16"/>
      <c r="D14" s="15"/>
      <c r="E14" s="17"/>
      <c r="F14" s="17"/>
      <c r="G14" s="18" t="str">
        <f aca="false">IF(OR(D14="",E14=""),"",IFERROR((E14+N(F14))/D14,""))</f>
        <v/>
      </c>
      <c r="H14" s="15"/>
    </row>
    <row r="15" customFormat="false" ht="15" hidden="false" customHeight="false" outlineLevel="0" collapsed="false">
      <c r="A15" s="15"/>
      <c r="B15" s="15"/>
      <c r="C15" s="16"/>
      <c r="D15" s="15"/>
      <c r="E15" s="17"/>
      <c r="F15" s="17"/>
      <c r="G15" s="18" t="str">
        <f aca="false">IF(OR(D15="",E15=""),"",IFERROR((E15+N(F15))/D15,""))</f>
        <v/>
      </c>
      <c r="H15" s="15"/>
    </row>
    <row r="16" customFormat="false" ht="15" hidden="false" customHeight="false" outlineLevel="0" collapsed="false">
      <c r="A16" s="15"/>
      <c r="B16" s="15"/>
      <c r="C16" s="16"/>
      <c r="D16" s="15"/>
      <c r="E16" s="17"/>
      <c r="F16" s="17"/>
      <c r="G16" s="18" t="str">
        <f aca="false">IF(OR(D16="",E16=""),"",IFERROR((E16+N(F16))/D16,""))</f>
        <v/>
      </c>
      <c r="H16" s="15"/>
    </row>
    <row r="17" customFormat="false" ht="15" hidden="false" customHeight="false" outlineLevel="0" collapsed="false">
      <c r="A17" s="15"/>
      <c r="B17" s="15"/>
      <c r="C17" s="16"/>
      <c r="D17" s="15"/>
      <c r="E17" s="17"/>
      <c r="F17" s="17"/>
      <c r="G17" s="18" t="str">
        <f aca="false">IF(OR(D17="",E17=""),"",IFERROR((E17+N(F17))/D17,""))</f>
        <v/>
      </c>
      <c r="H17" s="15"/>
    </row>
    <row r="18" customFormat="false" ht="15" hidden="false" customHeight="false" outlineLevel="0" collapsed="false">
      <c r="A18" s="15"/>
      <c r="B18" s="15"/>
      <c r="C18" s="16"/>
      <c r="D18" s="15"/>
      <c r="E18" s="17"/>
      <c r="F18" s="17"/>
      <c r="G18" s="18" t="str">
        <f aca="false">IF(OR(D18="",E18=""),"",IFERROR((E18+N(F18))/D18,""))</f>
        <v/>
      </c>
      <c r="H18" s="15"/>
    </row>
    <row r="19" customFormat="false" ht="15" hidden="false" customHeight="false" outlineLevel="0" collapsed="false">
      <c r="A19" s="15"/>
      <c r="B19" s="15"/>
      <c r="C19" s="16"/>
      <c r="D19" s="15"/>
      <c r="E19" s="17"/>
      <c r="F19" s="17"/>
      <c r="G19" s="18" t="str">
        <f aca="false">IF(OR(D19="",E19=""),"",IFERROR((E19+N(F19))/D19,""))</f>
        <v/>
      </c>
      <c r="H19" s="15"/>
    </row>
    <row r="20" customFormat="false" ht="15" hidden="false" customHeight="false" outlineLevel="0" collapsed="false">
      <c r="A20" s="15"/>
      <c r="B20" s="15"/>
      <c r="C20" s="16"/>
      <c r="D20" s="15"/>
      <c r="E20" s="17"/>
      <c r="F20" s="17"/>
      <c r="G20" s="18" t="str">
        <f aca="false">IF(OR(D20="",E20=""),"",IFERROR((E20+N(F20))/D20,""))</f>
        <v/>
      </c>
      <c r="H20" s="15"/>
    </row>
    <row r="21" customFormat="false" ht="15" hidden="false" customHeight="false" outlineLevel="0" collapsed="false">
      <c r="A21" s="15"/>
      <c r="B21" s="15"/>
      <c r="C21" s="16"/>
      <c r="D21" s="15"/>
      <c r="E21" s="17"/>
      <c r="F21" s="17"/>
      <c r="G21" s="18" t="str">
        <f aca="false">IF(OR(D21="",E21=""),"",IFERROR((E21+N(F21))/D21,""))</f>
        <v/>
      </c>
      <c r="H21" s="15"/>
    </row>
    <row r="22" customFormat="false" ht="15" hidden="false" customHeight="false" outlineLevel="0" collapsed="false">
      <c r="A22" s="15"/>
      <c r="B22" s="15"/>
      <c r="C22" s="16"/>
      <c r="D22" s="15"/>
      <c r="E22" s="17"/>
      <c r="F22" s="17"/>
      <c r="G22" s="18" t="str">
        <f aca="false">IF(OR(D22="",E22=""),"",IFERROR((E22+N(F22))/D22,""))</f>
        <v/>
      </c>
      <c r="H22" s="15"/>
    </row>
    <row r="23" customFormat="false" ht="15" hidden="false" customHeight="false" outlineLevel="0" collapsed="false">
      <c r="A23" s="15"/>
      <c r="B23" s="15"/>
      <c r="C23" s="16"/>
      <c r="D23" s="15"/>
      <c r="E23" s="17"/>
      <c r="F23" s="17"/>
      <c r="G23" s="18" t="str">
        <f aca="false">IF(OR(D23="",E23=""),"",IFERROR((E23+N(F23))/D23,""))</f>
        <v/>
      </c>
      <c r="H23" s="15"/>
    </row>
    <row r="24" customFormat="false" ht="15" hidden="false" customHeight="false" outlineLevel="0" collapsed="false">
      <c r="A24" s="15"/>
      <c r="B24" s="15"/>
      <c r="C24" s="16"/>
      <c r="D24" s="15"/>
      <c r="E24" s="17"/>
      <c r="F24" s="17"/>
      <c r="G24" s="18" t="str">
        <f aca="false">IF(OR(D24="",E24=""),"",IFERROR((E24+N(F24))/D24,""))</f>
        <v/>
      </c>
      <c r="H24" s="15"/>
    </row>
    <row r="25" customFormat="false" ht="15" hidden="false" customHeight="false" outlineLevel="0" collapsed="false">
      <c r="A25" s="15"/>
      <c r="B25" s="15"/>
      <c r="C25" s="16"/>
      <c r="D25" s="15"/>
      <c r="E25" s="17"/>
      <c r="F25" s="17"/>
      <c r="G25" s="18" t="str">
        <f aca="false">IF(OR(D25="",E25=""),"",IFERROR((E25+N(F25))/D25,""))</f>
        <v/>
      </c>
      <c r="H25" s="15"/>
    </row>
    <row r="26" customFormat="false" ht="15" hidden="false" customHeight="false" outlineLevel="0" collapsed="false">
      <c r="A26" s="15"/>
      <c r="B26" s="15"/>
      <c r="C26" s="16"/>
      <c r="D26" s="15"/>
      <c r="E26" s="17"/>
      <c r="F26" s="17"/>
      <c r="G26" s="18" t="str">
        <f aca="false">IF(OR(D26="",E26=""),"",IFERROR((E26+N(F26))/D26,""))</f>
        <v/>
      </c>
      <c r="H26" s="15"/>
    </row>
    <row r="27" customFormat="false" ht="15" hidden="false" customHeight="false" outlineLevel="0" collapsed="false">
      <c r="A27" s="15"/>
      <c r="B27" s="15"/>
      <c r="C27" s="16"/>
      <c r="D27" s="15"/>
      <c r="E27" s="17"/>
      <c r="F27" s="17"/>
      <c r="G27" s="18" t="str">
        <f aca="false">IF(OR(D27="",E27=""),"",IFERROR((E27+N(F27))/D27,""))</f>
        <v/>
      </c>
      <c r="H27" s="15"/>
    </row>
    <row r="28" customFormat="false" ht="15" hidden="false" customHeight="false" outlineLevel="0" collapsed="false">
      <c r="A28" s="15"/>
      <c r="B28" s="15"/>
      <c r="C28" s="16"/>
      <c r="D28" s="15"/>
      <c r="E28" s="17"/>
      <c r="F28" s="17"/>
      <c r="G28" s="18" t="str">
        <f aca="false">IF(OR(D28="",E28=""),"",IFERROR((E28+N(F28))/D28,""))</f>
        <v/>
      </c>
      <c r="H28" s="15"/>
    </row>
    <row r="29" customFormat="false" ht="15" hidden="false" customHeight="false" outlineLevel="0" collapsed="false">
      <c r="A29" s="15"/>
      <c r="B29" s="15"/>
      <c r="C29" s="16"/>
      <c r="D29" s="15"/>
      <c r="E29" s="17"/>
      <c r="F29" s="17"/>
      <c r="G29" s="18" t="str">
        <f aca="false">IF(OR(D29="",E29=""),"",IFERROR((E29+N(F29))/D29,""))</f>
        <v/>
      </c>
      <c r="H29" s="15"/>
    </row>
    <row r="30" customFormat="false" ht="15" hidden="false" customHeight="false" outlineLevel="0" collapsed="false">
      <c r="A30" s="15"/>
      <c r="B30" s="15"/>
      <c r="C30" s="16"/>
      <c r="D30" s="15"/>
      <c r="E30" s="17"/>
      <c r="F30" s="17"/>
      <c r="G30" s="18" t="str">
        <f aca="false">IF(OR(D30="",E30=""),"",IFERROR((E30+N(F30))/D30,""))</f>
        <v/>
      </c>
      <c r="H30" s="15"/>
    </row>
    <row r="31" customFormat="false" ht="15" hidden="false" customHeight="false" outlineLevel="0" collapsed="false">
      <c r="A31" s="15"/>
      <c r="B31" s="15"/>
      <c r="C31" s="16"/>
      <c r="D31" s="15"/>
      <c r="E31" s="17"/>
      <c r="F31" s="17"/>
      <c r="G31" s="18" t="str">
        <f aca="false">IF(OR(D31="",E31=""),"",IFERROR((E31+N(F31))/D31,""))</f>
        <v/>
      </c>
      <c r="H31" s="15"/>
    </row>
    <row r="32" customFormat="false" ht="15" hidden="false" customHeight="false" outlineLevel="0" collapsed="false">
      <c r="A32" s="15"/>
      <c r="B32" s="15"/>
      <c r="C32" s="16"/>
      <c r="D32" s="15"/>
      <c r="E32" s="17"/>
      <c r="F32" s="17"/>
      <c r="G32" s="18" t="str">
        <f aca="false">IF(OR(D32="",E32=""),"",IFERROR((E32+N(F32))/D32,""))</f>
        <v/>
      </c>
      <c r="H32" s="15"/>
    </row>
    <row r="33" customFormat="false" ht="15" hidden="false" customHeight="false" outlineLevel="0" collapsed="false">
      <c r="A33" s="15"/>
      <c r="B33" s="15"/>
      <c r="C33" s="16"/>
      <c r="D33" s="15"/>
      <c r="E33" s="17"/>
      <c r="F33" s="17"/>
      <c r="G33" s="18" t="str">
        <f aca="false">IF(OR(D33="",E33=""),"",IFERROR((E33+N(F33))/D33,""))</f>
        <v/>
      </c>
      <c r="H33" s="15"/>
    </row>
    <row r="34" customFormat="false" ht="15" hidden="false" customHeight="false" outlineLevel="0" collapsed="false">
      <c r="A34" s="15"/>
      <c r="B34" s="15"/>
      <c r="C34" s="16"/>
      <c r="D34" s="15"/>
      <c r="E34" s="17"/>
      <c r="F34" s="17"/>
      <c r="G34" s="18" t="str">
        <f aca="false">IF(OR(D34="",E34=""),"",IFERROR((E34+N(F34))/D34,""))</f>
        <v/>
      </c>
      <c r="H34" s="15"/>
    </row>
    <row r="35" customFormat="false" ht="15" hidden="false" customHeight="false" outlineLevel="0" collapsed="false">
      <c r="A35" s="15"/>
      <c r="B35" s="15"/>
      <c r="C35" s="16"/>
      <c r="D35" s="15"/>
      <c r="E35" s="17"/>
      <c r="F35" s="17"/>
      <c r="G35" s="18" t="str">
        <f aca="false">IF(OR(D35="",E35=""),"",IFERROR((E35+N(F35))/D35,""))</f>
        <v/>
      </c>
      <c r="H35" s="15"/>
    </row>
    <row r="36" customFormat="false" ht="15" hidden="false" customHeight="false" outlineLevel="0" collapsed="false">
      <c r="A36" s="15"/>
      <c r="B36" s="15"/>
      <c r="C36" s="16"/>
      <c r="D36" s="15"/>
      <c r="E36" s="17"/>
      <c r="F36" s="17"/>
      <c r="G36" s="18" t="str">
        <f aca="false">IF(OR(D36="",E36=""),"",IFERROR((E36+N(F36))/D36,""))</f>
        <v/>
      </c>
      <c r="H36" s="15"/>
    </row>
    <row r="37" customFormat="false" ht="15" hidden="false" customHeight="false" outlineLevel="0" collapsed="false">
      <c r="A37" s="15"/>
      <c r="B37" s="15"/>
      <c r="C37" s="16"/>
      <c r="D37" s="15"/>
      <c r="E37" s="17"/>
      <c r="F37" s="17"/>
      <c r="G37" s="18" t="str">
        <f aca="false">IF(OR(D37="",E37=""),"",IFERROR((E37+N(F37))/D37,""))</f>
        <v/>
      </c>
      <c r="H37" s="15"/>
    </row>
    <row r="38" customFormat="false" ht="15" hidden="false" customHeight="false" outlineLevel="0" collapsed="false">
      <c r="A38" s="15"/>
      <c r="B38" s="15"/>
      <c r="C38" s="16"/>
      <c r="D38" s="15"/>
      <c r="E38" s="17"/>
      <c r="F38" s="17"/>
      <c r="G38" s="18" t="str">
        <f aca="false">IF(OR(D38="",E38=""),"",IFERROR((E38+N(F38))/D38,""))</f>
        <v/>
      </c>
      <c r="H38" s="15"/>
    </row>
    <row r="39" customFormat="false" ht="15" hidden="false" customHeight="false" outlineLevel="0" collapsed="false">
      <c r="A39" s="15"/>
      <c r="B39" s="15"/>
      <c r="C39" s="16"/>
      <c r="D39" s="15"/>
      <c r="E39" s="17"/>
      <c r="F39" s="17"/>
      <c r="G39" s="18" t="str">
        <f aca="false">IF(OR(D39="",E39=""),"",IFERROR((E39+N(F39))/D39,""))</f>
        <v/>
      </c>
      <c r="H39" s="15"/>
    </row>
    <row r="40" customFormat="false" ht="15" hidden="false" customHeight="false" outlineLevel="0" collapsed="false">
      <c r="A40" s="15"/>
      <c r="B40" s="15"/>
      <c r="C40" s="16"/>
      <c r="D40" s="15"/>
      <c r="E40" s="17"/>
      <c r="F40" s="17"/>
      <c r="G40" s="18" t="str">
        <f aca="false">IF(OR(D40="",E40=""),"",IFERROR((E40+N(F40))/D40,""))</f>
        <v/>
      </c>
      <c r="H40" s="15"/>
    </row>
    <row r="41" customFormat="false" ht="15" hidden="false" customHeight="false" outlineLevel="0" collapsed="false">
      <c r="A41" s="15"/>
      <c r="B41" s="15"/>
      <c r="C41" s="16"/>
      <c r="D41" s="15"/>
      <c r="E41" s="17"/>
      <c r="F41" s="17"/>
      <c r="G41" s="18" t="str">
        <f aca="false">IF(OR(D41="",E41=""),"",IFERROR((E41+N(F41))/D41,""))</f>
        <v/>
      </c>
      <c r="H41" s="15"/>
    </row>
    <row r="42" customFormat="false" ht="15" hidden="false" customHeight="false" outlineLevel="0" collapsed="false">
      <c r="A42" s="15"/>
      <c r="B42" s="15"/>
      <c r="C42" s="16"/>
      <c r="D42" s="15"/>
      <c r="E42" s="17"/>
      <c r="F42" s="17"/>
      <c r="G42" s="18" t="str">
        <f aca="false">IF(OR(D42="",E42=""),"",IFERROR((E42+N(F42))/D42,""))</f>
        <v/>
      </c>
      <c r="H42" s="15"/>
    </row>
    <row r="43" customFormat="false" ht="15" hidden="false" customHeight="false" outlineLevel="0" collapsed="false">
      <c r="A43" s="15"/>
      <c r="B43" s="15"/>
      <c r="C43" s="16"/>
      <c r="D43" s="15"/>
      <c r="E43" s="17"/>
      <c r="F43" s="17"/>
      <c r="G43" s="18" t="str">
        <f aca="false">IF(OR(D43="",E43=""),"",IFERROR((E43+N(F43))/D43,""))</f>
        <v/>
      </c>
      <c r="H43" s="15"/>
    </row>
    <row r="44" customFormat="false" ht="15" hidden="false" customHeight="false" outlineLevel="0" collapsed="false">
      <c r="A44" s="15"/>
      <c r="B44" s="15"/>
      <c r="C44" s="16"/>
      <c r="D44" s="15"/>
      <c r="E44" s="17"/>
      <c r="F44" s="17"/>
      <c r="G44" s="18" t="str">
        <f aca="false">IF(OR(D44="",E44=""),"",IFERROR((E44+N(F44))/D44,""))</f>
        <v/>
      </c>
      <c r="H44" s="15"/>
    </row>
    <row r="45" customFormat="false" ht="15" hidden="false" customHeight="false" outlineLevel="0" collapsed="false">
      <c r="A45" s="15"/>
      <c r="B45" s="15"/>
      <c r="C45" s="16"/>
      <c r="D45" s="15"/>
      <c r="E45" s="17"/>
      <c r="F45" s="17"/>
      <c r="G45" s="18" t="str">
        <f aca="false">IF(OR(D45="",E45=""),"",IFERROR((E45+N(F45))/D45,""))</f>
        <v/>
      </c>
      <c r="H45" s="15"/>
    </row>
    <row r="46" customFormat="false" ht="15" hidden="false" customHeight="false" outlineLevel="0" collapsed="false">
      <c r="A46" s="15"/>
      <c r="B46" s="15"/>
      <c r="C46" s="16"/>
      <c r="D46" s="15"/>
      <c r="E46" s="17"/>
      <c r="F46" s="17"/>
      <c r="G46" s="18" t="str">
        <f aca="false">IF(OR(D46="",E46=""),"",IFERROR((E46+N(F46))/D46,""))</f>
        <v/>
      </c>
      <c r="H46" s="15"/>
    </row>
    <row r="47" customFormat="false" ht="15" hidden="false" customHeight="false" outlineLevel="0" collapsed="false">
      <c r="A47" s="15"/>
      <c r="B47" s="15"/>
      <c r="C47" s="16"/>
      <c r="D47" s="15"/>
      <c r="E47" s="17"/>
      <c r="F47" s="17"/>
      <c r="G47" s="18" t="str">
        <f aca="false">IF(OR(D47="",E47=""),"",IFERROR((E47+N(F47))/D47,""))</f>
        <v/>
      </c>
      <c r="H47" s="15"/>
    </row>
    <row r="48" customFormat="false" ht="15" hidden="false" customHeight="false" outlineLevel="0" collapsed="false">
      <c r="A48" s="15"/>
      <c r="B48" s="15"/>
      <c r="C48" s="16"/>
      <c r="D48" s="15"/>
      <c r="E48" s="17"/>
      <c r="F48" s="17"/>
      <c r="G48" s="18" t="str">
        <f aca="false">IF(OR(D48="",E48=""),"",IFERROR((E48+N(F48))/D48,""))</f>
        <v/>
      </c>
      <c r="H48" s="15"/>
    </row>
    <row r="49" customFormat="false" ht="15" hidden="false" customHeight="false" outlineLevel="0" collapsed="false">
      <c r="A49" s="15"/>
      <c r="B49" s="15"/>
      <c r="C49" s="16"/>
      <c r="D49" s="15"/>
      <c r="E49" s="17"/>
      <c r="F49" s="17"/>
      <c r="G49" s="18" t="str">
        <f aca="false">IF(OR(D49="",E49=""),"",IFERROR((E49+N(F49))/D49,""))</f>
        <v/>
      </c>
      <c r="H49" s="15"/>
    </row>
    <row r="50" customFormat="false" ht="15" hidden="false" customHeight="false" outlineLevel="0" collapsed="false">
      <c r="A50" s="15"/>
      <c r="B50" s="15"/>
      <c r="C50" s="16"/>
      <c r="D50" s="15"/>
      <c r="E50" s="17"/>
      <c r="F50" s="17"/>
      <c r="G50" s="18" t="str">
        <f aca="false">IF(OR(D50="",E50=""),"",IFERROR((E50+N(F50))/D50,""))</f>
        <v/>
      </c>
      <c r="H50" s="15"/>
    </row>
    <row r="51" customFormat="false" ht="15" hidden="false" customHeight="false" outlineLevel="0" collapsed="false">
      <c r="A51" s="15"/>
      <c r="B51" s="15"/>
      <c r="C51" s="16"/>
      <c r="D51" s="15"/>
      <c r="E51" s="17"/>
      <c r="F51" s="17"/>
      <c r="G51" s="18" t="str">
        <f aca="false">IF(OR(D51="",E51=""),"",IFERROR((E51+N(F51))/D51,""))</f>
        <v/>
      </c>
      <c r="H51" s="15"/>
    </row>
    <row r="52" customFormat="false" ht="15" hidden="false" customHeight="false" outlineLevel="0" collapsed="false">
      <c r="A52" s="15"/>
      <c r="B52" s="15"/>
      <c r="C52" s="16"/>
      <c r="D52" s="15"/>
      <c r="E52" s="17"/>
      <c r="F52" s="17"/>
      <c r="G52" s="18" t="str">
        <f aca="false">IF(OR(D52="",E52=""),"",IFERROR((E52+N(F52))/D52,""))</f>
        <v/>
      </c>
      <c r="H52" s="15"/>
    </row>
    <row r="53" customFormat="false" ht="15" hidden="false" customHeight="false" outlineLevel="0" collapsed="false">
      <c r="A53" s="15"/>
      <c r="B53" s="15"/>
      <c r="C53" s="16"/>
      <c r="D53" s="15"/>
      <c r="E53" s="17"/>
      <c r="F53" s="17"/>
      <c r="G53" s="18" t="str">
        <f aca="false">IF(OR(D53="",E53=""),"",IFERROR((E53+N(F53))/D53,""))</f>
        <v/>
      </c>
      <c r="H53" s="15"/>
    </row>
    <row r="54" customFormat="false" ht="15" hidden="false" customHeight="false" outlineLevel="0" collapsed="false">
      <c r="A54" s="15"/>
      <c r="B54" s="15"/>
      <c r="C54" s="16"/>
      <c r="D54" s="15"/>
      <c r="E54" s="17"/>
      <c r="F54" s="17"/>
      <c r="G54" s="18" t="str">
        <f aca="false">IF(OR(D54="",E54=""),"",IFERROR((E54+N(F54))/D54,""))</f>
        <v/>
      </c>
      <c r="H54" s="15"/>
    </row>
    <row r="55" customFormat="false" ht="15" hidden="false" customHeight="false" outlineLevel="0" collapsed="false">
      <c r="A55" s="15"/>
      <c r="B55" s="15"/>
      <c r="C55" s="16"/>
      <c r="D55" s="15"/>
      <c r="E55" s="17"/>
      <c r="F55" s="17"/>
      <c r="G55" s="18" t="str">
        <f aca="false">IF(OR(D55="",E55=""),"",IFERROR((E55+N(F55))/D55,""))</f>
        <v/>
      </c>
      <c r="H55" s="15"/>
    </row>
    <row r="56" customFormat="false" ht="15" hidden="false" customHeight="false" outlineLevel="0" collapsed="false">
      <c r="A56" s="15"/>
      <c r="B56" s="15"/>
      <c r="C56" s="16"/>
      <c r="D56" s="15"/>
      <c r="E56" s="17"/>
      <c r="F56" s="17"/>
      <c r="G56" s="18" t="str">
        <f aca="false">IF(OR(D56="",E56=""),"",IFERROR((E56+N(F56))/D56,""))</f>
        <v/>
      </c>
      <c r="H56" s="15"/>
    </row>
    <row r="57" customFormat="false" ht="15" hidden="false" customHeight="false" outlineLevel="0" collapsed="false">
      <c r="A57" s="15"/>
      <c r="B57" s="15"/>
      <c r="C57" s="16"/>
      <c r="D57" s="15"/>
      <c r="E57" s="17"/>
      <c r="F57" s="17"/>
      <c r="G57" s="18" t="str">
        <f aca="false">IF(OR(D57="",E57=""),"",IFERROR((E57+N(F57))/D57,""))</f>
        <v/>
      </c>
      <c r="H57" s="15"/>
    </row>
    <row r="58" customFormat="false" ht="15" hidden="false" customHeight="false" outlineLevel="0" collapsed="false">
      <c r="A58" s="15"/>
      <c r="B58" s="15"/>
      <c r="C58" s="16"/>
      <c r="D58" s="15"/>
      <c r="E58" s="17"/>
      <c r="F58" s="17"/>
      <c r="G58" s="18" t="str">
        <f aca="false">IF(OR(D58="",E58=""),"",IFERROR((E58+N(F58))/D58,""))</f>
        <v/>
      </c>
      <c r="H58" s="15"/>
    </row>
    <row r="59" customFormat="false" ht="15" hidden="false" customHeight="false" outlineLevel="0" collapsed="false">
      <c r="A59" s="15"/>
      <c r="B59" s="15"/>
      <c r="C59" s="16"/>
      <c r="D59" s="15"/>
      <c r="E59" s="17"/>
      <c r="F59" s="17"/>
      <c r="G59" s="18" t="str">
        <f aca="false">IF(OR(D59="",E59=""),"",IFERROR((E59+N(F59))/D59,""))</f>
        <v/>
      </c>
      <c r="H59" s="15"/>
    </row>
    <row r="60" customFormat="false" ht="15" hidden="false" customHeight="false" outlineLevel="0" collapsed="false">
      <c r="A60" s="15"/>
      <c r="B60" s="15"/>
      <c r="C60" s="16"/>
      <c r="D60" s="15"/>
      <c r="E60" s="17"/>
      <c r="F60" s="17"/>
      <c r="G60" s="18" t="str">
        <f aca="false">IF(OR(D60="",E60=""),"",IFERROR((E60+N(F60))/D60,""))</f>
        <v/>
      </c>
      <c r="H60" s="15"/>
    </row>
    <row r="61" customFormat="false" ht="15" hidden="false" customHeight="false" outlineLevel="0" collapsed="false">
      <c r="A61" s="15"/>
      <c r="B61" s="15"/>
      <c r="C61" s="16"/>
      <c r="D61" s="15"/>
      <c r="E61" s="17"/>
      <c r="F61" s="17"/>
      <c r="G61" s="18" t="str">
        <f aca="false">IF(OR(D61="",E61=""),"",IFERROR((E61+N(F61))/D61,""))</f>
        <v/>
      </c>
      <c r="H61" s="15"/>
    </row>
    <row r="62" customFormat="false" ht="15" hidden="false" customHeight="false" outlineLevel="0" collapsed="false">
      <c r="A62" s="15"/>
      <c r="B62" s="15"/>
      <c r="C62" s="16"/>
      <c r="D62" s="15"/>
      <c r="E62" s="17"/>
      <c r="F62" s="17"/>
      <c r="G62" s="18" t="str">
        <f aca="false">IF(OR(D62="",E62=""),"",IFERROR((E62+N(F62))/D62,""))</f>
        <v/>
      </c>
      <c r="H62" s="15"/>
    </row>
    <row r="63" customFormat="false" ht="15" hidden="false" customHeight="false" outlineLevel="0" collapsed="false">
      <c r="A63" s="15"/>
      <c r="B63" s="15"/>
      <c r="C63" s="16"/>
      <c r="D63" s="15"/>
      <c r="E63" s="17"/>
      <c r="F63" s="17"/>
      <c r="G63" s="18" t="str">
        <f aca="false">IF(OR(D63="",E63=""),"",IFERROR((E63+N(F63))/D63,""))</f>
        <v/>
      </c>
      <c r="H63" s="15"/>
    </row>
    <row r="64" customFormat="false" ht="15" hidden="false" customHeight="false" outlineLevel="0" collapsed="false">
      <c r="A64" s="15"/>
      <c r="B64" s="15"/>
      <c r="C64" s="16"/>
      <c r="D64" s="15"/>
      <c r="E64" s="17"/>
      <c r="F64" s="17"/>
      <c r="G64" s="18" t="str">
        <f aca="false">IF(OR(D64="",E64=""),"",IFERROR((E64+N(F64))/D64,""))</f>
        <v/>
      </c>
      <c r="H64" s="15"/>
    </row>
    <row r="65" customFormat="false" ht="15" hidden="false" customHeight="false" outlineLevel="0" collapsed="false">
      <c r="A65" s="15"/>
      <c r="B65" s="15"/>
      <c r="C65" s="16"/>
      <c r="D65" s="15"/>
      <c r="E65" s="17"/>
      <c r="F65" s="17"/>
      <c r="G65" s="18" t="str">
        <f aca="false">IF(OR(D65="",E65=""),"",IFERROR((E65+N(F65))/D65,""))</f>
        <v/>
      </c>
      <c r="H65" s="15"/>
    </row>
    <row r="66" customFormat="false" ht="15" hidden="false" customHeight="false" outlineLevel="0" collapsed="false">
      <c r="A66" s="15"/>
      <c r="B66" s="15"/>
      <c r="C66" s="16"/>
      <c r="D66" s="15"/>
      <c r="E66" s="17"/>
      <c r="F66" s="17"/>
      <c r="G66" s="18" t="str">
        <f aca="false">IF(OR(D66="",E66=""),"",IFERROR((E66+N(F66))/D66,""))</f>
        <v/>
      </c>
      <c r="H66" s="15"/>
    </row>
    <row r="67" customFormat="false" ht="15" hidden="false" customHeight="false" outlineLevel="0" collapsed="false">
      <c r="A67" s="15"/>
      <c r="B67" s="15"/>
      <c r="C67" s="16"/>
      <c r="D67" s="15"/>
      <c r="E67" s="17"/>
      <c r="F67" s="17"/>
      <c r="G67" s="18" t="str">
        <f aca="false">IF(OR(D67="",E67=""),"",IFERROR((E67+N(F67))/D67,""))</f>
        <v/>
      </c>
      <c r="H67" s="15"/>
    </row>
    <row r="68" customFormat="false" ht="15" hidden="false" customHeight="false" outlineLevel="0" collapsed="false">
      <c r="A68" s="15"/>
      <c r="B68" s="15"/>
      <c r="C68" s="16"/>
      <c r="D68" s="15"/>
      <c r="E68" s="17"/>
      <c r="F68" s="17"/>
      <c r="G68" s="18" t="str">
        <f aca="false">IF(OR(D68="",E68=""),"",IFERROR((E68+N(F68))/D68,""))</f>
        <v/>
      </c>
      <c r="H68" s="15"/>
    </row>
    <row r="69" customFormat="false" ht="15" hidden="false" customHeight="false" outlineLevel="0" collapsed="false">
      <c r="A69" s="15"/>
      <c r="B69" s="15"/>
      <c r="C69" s="16"/>
      <c r="D69" s="15"/>
      <c r="E69" s="17"/>
      <c r="F69" s="17"/>
      <c r="G69" s="18" t="str">
        <f aca="false">IF(OR(D69="",E69=""),"",IFERROR((E69+N(F69))/D69,""))</f>
        <v/>
      </c>
      <c r="H69" s="15"/>
    </row>
    <row r="70" customFormat="false" ht="15" hidden="false" customHeight="false" outlineLevel="0" collapsed="false">
      <c r="A70" s="15"/>
      <c r="B70" s="15"/>
      <c r="C70" s="16"/>
      <c r="D70" s="15"/>
      <c r="E70" s="17"/>
      <c r="F70" s="17"/>
      <c r="G70" s="18" t="str">
        <f aca="false">IF(OR(D70="",E70=""),"",IFERROR((E70+N(F70))/D70,""))</f>
        <v/>
      </c>
      <c r="H70" s="15"/>
    </row>
    <row r="71" customFormat="false" ht="15" hidden="false" customHeight="false" outlineLevel="0" collapsed="false">
      <c r="A71" s="15"/>
      <c r="B71" s="15"/>
      <c r="C71" s="16"/>
      <c r="D71" s="15"/>
      <c r="E71" s="17"/>
      <c r="F71" s="17"/>
      <c r="G71" s="18" t="str">
        <f aca="false">IF(OR(D71="",E71=""),"",IFERROR((E71+N(F71))/D71,""))</f>
        <v/>
      </c>
      <c r="H71" s="15"/>
    </row>
    <row r="72" customFormat="false" ht="15" hidden="false" customHeight="false" outlineLevel="0" collapsed="false">
      <c r="A72" s="15"/>
      <c r="B72" s="15"/>
      <c r="C72" s="16"/>
      <c r="D72" s="15"/>
      <c r="E72" s="17"/>
      <c r="F72" s="17"/>
      <c r="G72" s="18" t="str">
        <f aca="false">IF(OR(D72="",E72=""),"",IFERROR((E72+N(F72))/D72,""))</f>
        <v/>
      </c>
      <c r="H72" s="15"/>
    </row>
    <row r="73" customFormat="false" ht="15" hidden="false" customHeight="false" outlineLevel="0" collapsed="false">
      <c r="A73" s="15"/>
      <c r="B73" s="15"/>
      <c r="C73" s="16"/>
      <c r="D73" s="15"/>
      <c r="E73" s="17"/>
      <c r="F73" s="17"/>
      <c r="G73" s="18" t="str">
        <f aca="false">IF(OR(D73="",E73=""),"",IFERROR((E73+N(F73))/D73,""))</f>
        <v/>
      </c>
      <c r="H73" s="15"/>
    </row>
    <row r="74" customFormat="false" ht="15" hidden="false" customHeight="false" outlineLevel="0" collapsed="false">
      <c r="A74" s="15"/>
      <c r="B74" s="15"/>
      <c r="C74" s="16"/>
      <c r="D74" s="15"/>
      <c r="E74" s="17"/>
      <c r="F74" s="17"/>
      <c r="G74" s="18" t="str">
        <f aca="false">IF(OR(D74="",E74=""),"",IFERROR((E74+N(F74))/D74,""))</f>
        <v/>
      </c>
      <c r="H74" s="15"/>
    </row>
    <row r="75" customFormat="false" ht="15" hidden="false" customHeight="false" outlineLevel="0" collapsed="false">
      <c r="A75" s="15"/>
      <c r="B75" s="15"/>
      <c r="C75" s="16"/>
      <c r="D75" s="15"/>
      <c r="E75" s="17"/>
      <c r="F75" s="17"/>
      <c r="G75" s="18" t="str">
        <f aca="false">IF(OR(D75="",E75=""),"",IFERROR((E75+N(F75))/D75,""))</f>
        <v/>
      </c>
      <c r="H75" s="15"/>
    </row>
    <row r="76" customFormat="false" ht="15" hidden="false" customHeight="false" outlineLevel="0" collapsed="false">
      <c r="A76" s="15"/>
      <c r="B76" s="15"/>
      <c r="C76" s="16"/>
      <c r="D76" s="15"/>
      <c r="E76" s="17"/>
      <c r="F76" s="17"/>
      <c r="G76" s="18" t="str">
        <f aca="false">IF(OR(D76="",E76=""),"",IFERROR((E76+N(F76))/D76,""))</f>
        <v/>
      </c>
      <c r="H76" s="15"/>
    </row>
    <row r="77" customFormat="false" ht="15" hidden="false" customHeight="false" outlineLevel="0" collapsed="false">
      <c r="A77" s="15"/>
      <c r="B77" s="15"/>
      <c r="C77" s="16"/>
      <c r="D77" s="15"/>
      <c r="E77" s="17"/>
      <c r="F77" s="17"/>
      <c r="G77" s="18" t="str">
        <f aca="false">IF(OR(D77="",E77=""),"",IFERROR((E77+N(F77))/D77,""))</f>
        <v/>
      </c>
      <c r="H77" s="15"/>
    </row>
    <row r="78" customFormat="false" ht="15" hidden="false" customHeight="false" outlineLevel="0" collapsed="false">
      <c r="A78" s="15"/>
      <c r="B78" s="15"/>
      <c r="C78" s="16"/>
      <c r="D78" s="15"/>
      <c r="E78" s="17"/>
      <c r="F78" s="17"/>
      <c r="G78" s="18" t="str">
        <f aca="false">IF(OR(D78="",E78=""),"",IFERROR((E78+N(F78))/D78,""))</f>
        <v/>
      </c>
      <c r="H78" s="15"/>
    </row>
    <row r="79" customFormat="false" ht="15" hidden="false" customHeight="false" outlineLevel="0" collapsed="false">
      <c r="A79" s="15"/>
      <c r="B79" s="15"/>
      <c r="C79" s="16"/>
      <c r="D79" s="15"/>
      <c r="E79" s="17"/>
      <c r="F79" s="17"/>
      <c r="G79" s="18" t="str">
        <f aca="false">IF(OR(D79="",E79=""),"",IFERROR((E79+N(F79))/D79,""))</f>
        <v/>
      </c>
      <c r="H79" s="15"/>
    </row>
    <row r="80" customFormat="false" ht="15" hidden="false" customHeight="false" outlineLevel="0" collapsed="false">
      <c r="A80" s="15"/>
      <c r="B80" s="15"/>
      <c r="C80" s="16"/>
      <c r="D80" s="15"/>
      <c r="E80" s="17"/>
      <c r="F80" s="17"/>
      <c r="G80" s="18" t="str">
        <f aca="false">IF(OR(D80="",E80=""),"",IFERROR((E80+N(F80))/D80,""))</f>
        <v/>
      </c>
      <c r="H80" s="15"/>
    </row>
    <row r="81" customFormat="false" ht="15" hidden="false" customHeight="false" outlineLevel="0" collapsed="false">
      <c r="A81" s="15"/>
      <c r="B81" s="15"/>
      <c r="C81" s="16"/>
      <c r="D81" s="15"/>
      <c r="E81" s="17"/>
      <c r="F81" s="17"/>
      <c r="G81" s="18" t="str">
        <f aca="false">IF(OR(D81="",E81=""),"",IFERROR((E81+N(F81))/D81,""))</f>
        <v/>
      </c>
      <c r="H81" s="15"/>
    </row>
    <row r="82" customFormat="false" ht="15" hidden="false" customHeight="false" outlineLevel="0" collapsed="false">
      <c r="A82" s="15"/>
      <c r="B82" s="15"/>
      <c r="C82" s="16"/>
      <c r="D82" s="15"/>
      <c r="E82" s="17"/>
      <c r="F82" s="17"/>
      <c r="G82" s="18" t="str">
        <f aca="false">IF(OR(D82="",E82=""),"",IFERROR((E82+N(F82))/D82,""))</f>
        <v/>
      </c>
      <c r="H82" s="15"/>
    </row>
    <row r="83" customFormat="false" ht="15" hidden="false" customHeight="false" outlineLevel="0" collapsed="false">
      <c r="A83" s="15"/>
      <c r="B83" s="15"/>
      <c r="C83" s="16"/>
      <c r="D83" s="15"/>
      <c r="E83" s="17"/>
      <c r="F83" s="17"/>
      <c r="G83" s="18" t="str">
        <f aca="false">IF(OR(D83="",E83=""),"",IFERROR((E83+N(F83))/D83,""))</f>
        <v/>
      </c>
      <c r="H83" s="15"/>
    </row>
    <row r="84" customFormat="false" ht="15" hidden="false" customHeight="false" outlineLevel="0" collapsed="false">
      <c r="A84" s="15"/>
      <c r="B84" s="15"/>
      <c r="C84" s="16"/>
      <c r="D84" s="15"/>
      <c r="E84" s="17"/>
      <c r="F84" s="17"/>
      <c r="G84" s="18" t="str">
        <f aca="false">IF(OR(D84="",E84=""),"",IFERROR((E84+N(F84))/D84,""))</f>
        <v/>
      </c>
      <c r="H84" s="15"/>
    </row>
    <row r="85" customFormat="false" ht="15" hidden="false" customHeight="false" outlineLevel="0" collapsed="false">
      <c r="A85" s="15"/>
      <c r="B85" s="15"/>
      <c r="C85" s="16"/>
      <c r="D85" s="15"/>
      <c r="E85" s="17"/>
      <c r="F85" s="17"/>
      <c r="G85" s="18" t="str">
        <f aca="false">IF(OR(D85="",E85=""),"",IFERROR((E85+N(F85))/D85,""))</f>
        <v/>
      </c>
      <c r="H85" s="15"/>
    </row>
    <row r="86" customFormat="false" ht="15" hidden="false" customHeight="false" outlineLevel="0" collapsed="false">
      <c r="A86" s="15"/>
      <c r="B86" s="15"/>
      <c r="C86" s="16"/>
      <c r="D86" s="15"/>
      <c r="E86" s="17"/>
      <c r="F86" s="17"/>
      <c r="G86" s="18" t="str">
        <f aca="false">IF(OR(D86="",E86=""),"",IFERROR((E86+N(F86))/D86,""))</f>
        <v/>
      </c>
      <c r="H86" s="15"/>
    </row>
    <row r="87" customFormat="false" ht="15" hidden="false" customHeight="false" outlineLevel="0" collapsed="false">
      <c r="A87" s="15"/>
      <c r="B87" s="15"/>
      <c r="C87" s="16"/>
      <c r="D87" s="15"/>
      <c r="E87" s="17"/>
      <c r="F87" s="17"/>
      <c r="G87" s="18" t="str">
        <f aca="false">IF(OR(D87="",E87=""),"",IFERROR((E87+N(F87))/D87,""))</f>
        <v/>
      </c>
      <c r="H87" s="15"/>
    </row>
    <row r="88" customFormat="false" ht="15" hidden="false" customHeight="false" outlineLevel="0" collapsed="false">
      <c r="A88" s="15"/>
      <c r="B88" s="15"/>
      <c r="C88" s="16"/>
      <c r="D88" s="15"/>
      <c r="E88" s="17"/>
      <c r="F88" s="17"/>
      <c r="G88" s="18" t="str">
        <f aca="false">IF(OR(D88="",E88=""),"",IFERROR((E88+N(F88))/D88,""))</f>
        <v/>
      </c>
      <c r="H88" s="15"/>
    </row>
    <row r="89" customFormat="false" ht="15" hidden="false" customHeight="false" outlineLevel="0" collapsed="false">
      <c r="A89" s="15"/>
      <c r="B89" s="15"/>
      <c r="C89" s="16"/>
      <c r="D89" s="15"/>
      <c r="E89" s="17"/>
      <c r="F89" s="17"/>
      <c r="G89" s="18" t="str">
        <f aca="false">IF(OR(D89="",E89=""),"",IFERROR((E89+N(F89))/D89,""))</f>
        <v/>
      </c>
      <c r="H89" s="15"/>
    </row>
    <row r="90" customFormat="false" ht="15" hidden="false" customHeight="false" outlineLevel="0" collapsed="false">
      <c r="A90" s="15"/>
      <c r="B90" s="15"/>
      <c r="C90" s="16"/>
      <c r="D90" s="15"/>
      <c r="E90" s="17"/>
      <c r="F90" s="17"/>
      <c r="G90" s="18" t="str">
        <f aca="false">IF(OR(D90="",E90=""),"",IFERROR((E90+N(F90))/D90,""))</f>
        <v/>
      </c>
      <c r="H90" s="15"/>
    </row>
    <row r="91" customFormat="false" ht="15" hidden="false" customHeight="false" outlineLevel="0" collapsed="false">
      <c r="A91" s="15"/>
      <c r="B91" s="15"/>
      <c r="C91" s="16"/>
      <c r="D91" s="15"/>
      <c r="E91" s="17"/>
      <c r="F91" s="17"/>
      <c r="G91" s="18" t="str">
        <f aca="false">IF(OR(D91="",E91=""),"",IFERROR((E91+N(F91))/D91,""))</f>
        <v/>
      </c>
      <c r="H91" s="15"/>
    </row>
    <row r="92" customFormat="false" ht="15" hidden="false" customHeight="false" outlineLevel="0" collapsed="false">
      <c r="A92" s="15"/>
      <c r="B92" s="15"/>
      <c r="C92" s="16"/>
      <c r="D92" s="15"/>
      <c r="E92" s="17"/>
      <c r="F92" s="17"/>
      <c r="G92" s="18" t="str">
        <f aca="false">IF(OR(D92="",E92=""),"",IFERROR((E92+N(F92))/D92,""))</f>
        <v/>
      </c>
      <c r="H92" s="15"/>
    </row>
    <row r="93" customFormat="false" ht="15" hidden="false" customHeight="false" outlineLevel="0" collapsed="false">
      <c r="A93" s="15"/>
      <c r="B93" s="15"/>
      <c r="C93" s="16"/>
      <c r="D93" s="15"/>
      <c r="E93" s="17"/>
      <c r="F93" s="17"/>
      <c r="G93" s="18" t="str">
        <f aca="false">IF(OR(D93="",E93=""),"",IFERROR((E93+N(F93))/D93,""))</f>
        <v/>
      </c>
      <c r="H93" s="15"/>
    </row>
    <row r="94" customFormat="false" ht="15" hidden="false" customHeight="false" outlineLevel="0" collapsed="false">
      <c r="A94" s="15"/>
      <c r="B94" s="15"/>
      <c r="C94" s="16"/>
      <c r="D94" s="15"/>
      <c r="E94" s="17"/>
      <c r="F94" s="17"/>
      <c r="G94" s="18" t="str">
        <f aca="false">IF(OR(D94="",E94=""),"",IFERROR((E94+N(F94))/D94,""))</f>
        <v/>
      </c>
      <c r="H94" s="15"/>
    </row>
    <row r="95" customFormat="false" ht="15" hidden="false" customHeight="false" outlineLevel="0" collapsed="false">
      <c r="A95" s="15"/>
      <c r="B95" s="15"/>
      <c r="C95" s="16"/>
      <c r="D95" s="15"/>
      <c r="E95" s="17"/>
      <c r="F95" s="17"/>
      <c r="G95" s="18" t="str">
        <f aca="false">IF(OR(D95="",E95=""),"",IFERROR((E95+N(F95))/D95,""))</f>
        <v/>
      </c>
      <c r="H95" s="15"/>
    </row>
    <row r="96" customFormat="false" ht="15" hidden="false" customHeight="false" outlineLevel="0" collapsed="false">
      <c r="A96" s="15"/>
      <c r="B96" s="15"/>
      <c r="C96" s="16"/>
      <c r="D96" s="15"/>
      <c r="E96" s="17"/>
      <c r="F96" s="17"/>
      <c r="G96" s="18" t="str">
        <f aca="false">IF(OR(D96="",E96=""),"",IFERROR((E96+N(F96))/D96,""))</f>
        <v/>
      </c>
      <c r="H96" s="15"/>
    </row>
    <row r="97" customFormat="false" ht="15" hidden="false" customHeight="false" outlineLevel="0" collapsed="false">
      <c r="A97" s="15"/>
      <c r="B97" s="15"/>
      <c r="C97" s="16"/>
      <c r="D97" s="15"/>
      <c r="E97" s="17"/>
      <c r="F97" s="17"/>
      <c r="G97" s="18" t="str">
        <f aca="false">IF(OR(D97="",E97=""),"",IFERROR((E97+N(F97))/D97,""))</f>
        <v/>
      </c>
      <c r="H97" s="15"/>
    </row>
    <row r="98" customFormat="false" ht="15" hidden="false" customHeight="false" outlineLevel="0" collapsed="false">
      <c r="A98" s="15"/>
      <c r="B98" s="15"/>
      <c r="C98" s="16"/>
      <c r="D98" s="15"/>
      <c r="E98" s="17"/>
      <c r="F98" s="17"/>
      <c r="G98" s="18" t="str">
        <f aca="false">IF(OR(D98="",E98=""),"",IFERROR((E98+N(F98))/D98,""))</f>
        <v/>
      </c>
      <c r="H98" s="15"/>
    </row>
    <row r="99" customFormat="false" ht="15" hidden="false" customHeight="false" outlineLevel="0" collapsed="false">
      <c r="A99" s="15"/>
      <c r="B99" s="15"/>
      <c r="C99" s="16"/>
      <c r="D99" s="15"/>
      <c r="E99" s="17"/>
      <c r="F99" s="17"/>
      <c r="G99" s="18" t="str">
        <f aca="false">IF(OR(D99="",E99=""),"",IFERROR((E99+N(F99))/D99,""))</f>
        <v/>
      </c>
      <c r="H99" s="15"/>
    </row>
    <row r="100" customFormat="false" ht="15" hidden="false" customHeight="false" outlineLevel="0" collapsed="false">
      <c r="A100" s="15"/>
      <c r="B100" s="15"/>
      <c r="C100" s="16"/>
      <c r="D100" s="15"/>
      <c r="E100" s="17"/>
      <c r="F100" s="17"/>
      <c r="G100" s="18" t="str">
        <f aca="false">IF(OR(D100="",E100=""),"",IFERROR((E100+N(F100))/D100,""))</f>
        <v/>
      </c>
      <c r="H100" s="15"/>
    </row>
    <row r="101" customFormat="false" ht="15" hidden="false" customHeight="false" outlineLevel="0" collapsed="false">
      <c r="A101" s="15"/>
      <c r="B101" s="15"/>
      <c r="C101" s="16"/>
      <c r="D101" s="15"/>
      <c r="E101" s="17"/>
      <c r="F101" s="17"/>
      <c r="G101" s="18" t="str">
        <f aca="false">IF(OR(D101="",E101=""),"",IFERROR((E101+N(F101))/D101,""))</f>
        <v/>
      </c>
      <c r="H101" s="15"/>
    </row>
    <row r="102" customFormat="false" ht="15" hidden="false" customHeight="false" outlineLevel="0" collapsed="false">
      <c r="A102" s="15"/>
      <c r="B102" s="15"/>
      <c r="C102" s="16"/>
      <c r="D102" s="15"/>
      <c r="E102" s="17"/>
      <c r="F102" s="17"/>
      <c r="G102" s="18" t="str">
        <f aca="false">IF(OR(D102="",E102=""),"",IFERROR((E102+N(F102))/D102,""))</f>
        <v/>
      </c>
      <c r="H102" s="15"/>
    </row>
    <row r="103" customFormat="false" ht="15" hidden="false" customHeight="false" outlineLevel="0" collapsed="false">
      <c r="A103" s="15"/>
      <c r="B103" s="15"/>
      <c r="C103" s="16"/>
      <c r="D103" s="15"/>
      <c r="E103" s="17"/>
      <c r="F103" s="17"/>
      <c r="G103" s="18" t="str">
        <f aca="false">IF(OR(D103="",E103=""),"",IFERROR((E103+N(F103))/D103,""))</f>
        <v/>
      </c>
      <c r="H103" s="15"/>
    </row>
    <row r="104" customFormat="false" ht="15" hidden="false" customHeight="false" outlineLevel="0" collapsed="false">
      <c r="A104" s="15"/>
      <c r="B104" s="15"/>
      <c r="C104" s="16"/>
      <c r="D104" s="15"/>
      <c r="E104" s="17"/>
      <c r="F104" s="17"/>
      <c r="G104" s="18" t="str">
        <f aca="false">IF(OR(D104="",E104=""),"",IFERROR((E104+N(F104))/D104,""))</f>
        <v/>
      </c>
      <c r="H104" s="15"/>
    </row>
    <row r="105" customFormat="false" ht="15" hidden="false" customHeight="false" outlineLevel="0" collapsed="false">
      <c r="A105" s="15"/>
      <c r="B105" s="15"/>
      <c r="C105" s="16"/>
      <c r="D105" s="15"/>
      <c r="E105" s="17"/>
      <c r="F105" s="17"/>
      <c r="G105" s="18" t="str">
        <f aca="false">IF(OR(D105="",E105=""),"",IFERROR((E105+N(F105))/D105,""))</f>
        <v/>
      </c>
      <c r="H105" s="15"/>
    </row>
    <row r="106" customFormat="false" ht="15" hidden="false" customHeight="false" outlineLevel="0" collapsed="false">
      <c r="A106" s="15"/>
      <c r="B106" s="15"/>
      <c r="C106" s="16"/>
      <c r="D106" s="15"/>
      <c r="E106" s="17"/>
      <c r="F106" s="17"/>
      <c r="G106" s="18" t="str">
        <f aca="false">IF(OR(D106="",E106=""),"",IFERROR((E106+N(F106))/D106,""))</f>
        <v/>
      </c>
      <c r="H106" s="15"/>
    </row>
    <row r="107" customFormat="false" ht="15" hidden="false" customHeight="false" outlineLevel="0" collapsed="false">
      <c r="A107" s="15"/>
      <c r="B107" s="15"/>
      <c r="C107" s="16"/>
      <c r="D107" s="15"/>
      <c r="E107" s="17"/>
      <c r="F107" s="17"/>
      <c r="G107" s="18" t="str">
        <f aca="false">IF(OR(D107="",E107=""),"",IFERROR((E107+N(F107))/D107,""))</f>
        <v/>
      </c>
      <c r="H107" s="15"/>
    </row>
    <row r="108" customFormat="false" ht="15" hidden="false" customHeight="false" outlineLevel="0" collapsed="false">
      <c r="A108" s="15"/>
      <c r="B108" s="15"/>
      <c r="C108" s="16"/>
      <c r="D108" s="15"/>
      <c r="E108" s="17"/>
      <c r="F108" s="17"/>
      <c r="G108" s="18" t="str">
        <f aca="false">IF(OR(D108="",E108=""),"",IFERROR((E108+N(F108))/D108,""))</f>
        <v/>
      </c>
      <c r="H108" s="15"/>
    </row>
    <row r="109" customFormat="false" ht="15" hidden="false" customHeight="false" outlineLevel="0" collapsed="false">
      <c r="A109" s="15"/>
      <c r="B109" s="15"/>
      <c r="C109" s="16"/>
      <c r="D109" s="15"/>
      <c r="E109" s="17"/>
      <c r="F109" s="17"/>
      <c r="G109" s="18" t="str">
        <f aca="false">IF(OR(D109="",E109=""),"",IFERROR((E109+N(F109))/D109,""))</f>
        <v/>
      </c>
      <c r="H109" s="15"/>
    </row>
    <row r="110" customFormat="false" ht="15" hidden="false" customHeight="false" outlineLevel="0" collapsed="false">
      <c r="A110" s="15"/>
      <c r="B110" s="15"/>
      <c r="C110" s="16"/>
      <c r="D110" s="15"/>
      <c r="E110" s="17"/>
      <c r="F110" s="17"/>
      <c r="G110" s="18" t="str">
        <f aca="false">IF(OR(D110="",E110=""),"",IFERROR((E110+N(F110))/D110,""))</f>
        <v/>
      </c>
      <c r="H110" s="15"/>
    </row>
    <row r="111" customFormat="false" ht="15" hidden="false" customHeight="false" outlineLevel="0" collapsed="false">
      <c r="A111" s="15"/>
      <c r="B111" s="15"/>
      <c r="C111" s="16"/>
      <c r="D111" s="15"/>
      <c r="E111" s="17"/>
      <c r="F111" s="17"/>
      <c r="G111" s="18" t="str">
        <f aca="false">IF(OR(D111="",E111=""),"",IFERROR((E111+N(F111))/D111,""))</f>
        <v/>
      </c>
      <c r="H111" s="15"/>
    </row>
    <row r="112" customFormat="false" ht="15" hidden="false" customHeight="false" outlineLevel="0" collapsed="false">
      <c r="A112" s="15"/>
      <c r="B112" s="15"/>
      <c r="C112" s="16"/>
      <c r="D112" s="15"/>
      <c r="E112" s="17"/>
      <c r="F112" s="17"/>
      <c r="G112" s="18" t="str">
        <f aca="false">IF(OR(D112="",E112=""),"",IFERROR((E112+N(F112))/D112,""))</f>
        <v/>
      </c>
      <c r="H112" s="15"/>
    </row>
    <row r="113" customFormat="false" ht="15" hidden="false" customHeight="false" outlineLevel="0" collapsed="false">
      <c r="A113" s="15"/>
      <c r="B113" s="15"/>
      <c r="C113" s="16"/>
      <c r="D113" s="15"/>
      <c r="E113" s="17"/>
      <c r="F113" s="17"/>
      <c r="G113" s="18" t="str">
        <f aca="false">IF(OR(D113="",E113=""),"",IFERROR((E113+N(F113))/D113,""))</f>
        <v/>
      </c>
      <c r="H113" s="15"/>
    </row>
    <row r="114" customFormat="false" ht="15" hidden="false" customHeight="false" outlineLevel="0" collapsed="false">
      <c r="A114" s="15"/>
      <c r="B114" s="15"/>
      <c r="C114" s="16"/>
      <c r="D114" s="15"/>
      <c r="E114" s="17"/>
      <c r="F114" s="17"/>
      <c r="G114" s="18" t="str">
        <f aca="false">IF(OR(D114="",E114=""),"",IFERROR((E114+N(F114))/D114,""))</f>
        <v/>
      </c>
      <c r="H114" s="15"/>
    </row>
    <row r="115" customFormat="false" ht="15" hidden="false" customHeight="false" outlineLevel="0" collapsed="false">
      <c r="A115" s="15"/>
      <c r="B115" s="15"/>
      <c r="C115" s="16"/>
      <c r="D115" s="15"/>
      <c r="E115" s="17"/>
      <c r="F115" s="17"/>
      <c r="G115" s="18" t="str">
        <f aca="false">IF(OR(D115="",E115=""),"",IFERROR((E115+N(F115))/D115,""))</f>
        <v/>
      </c>
      <c r="H115" s="15"/>
    </row>
    <row r="116" customFormat="false" ht="15" hidden="false" customHeight="false" outlineLevel="0" collapsed="false">
      <c r="A116" s="15"/>
      <c r="B116" s="15"/>
      <c r="C116" s="16"/>
      <c r="D116" s="15"/>
      <c r="E116" s="17"/>
      <c r="F116" s="17"/>
      <c r="G116" s="18" t="str">
        <f aca="false">IF(OR(D116="",E116=""),"",IFERROR((E116+N(F116))/D116,""))</f>
        <v/>
      </c>
      <c r="H116" s="15"/>
    </row>
    <row r="117" customFormat="false" ht="15" hidden="false" customHeight="false" outlineLevel="0" collapsed="false">
      <c r="A117" s="15"/>
      <c r="B117" s="15"/>
      <c r="C117" s="16"/>
      <c r="D117" s="15"/>
      <c r="E117" s="17"/>
      <c r="F117" s="17"/>
      <c r="G117" s="18" t="str">
        <f aca="false">IF(OR(D117="",E117=""),"",IFERROR((E117+N(F117))/D117,""))</f>
        <v/>
      </c>
      <c r="H117" s="15"/>
    </row>
    <row r="118" customFormat="false" ht="15" hidden="false" customHeight="false" outlineLevel="0" collapsed="false">
      <c r="A118" s="15"/>
      <c r="B118" s="15"/>
      <c r="C118" s="16"/>
      <c r="D118" s="15"/>
      <c r="E118" s="17"/>
      <c r="F118" s="17"/>
      <c r="G118" s="18" t="str">
        <f aca="false">IF(OR(D118="",E118=""),"",IFERROR((E118+N(F118))/D118,""))</f>
        <v/>
      </c>
      <c r="H118" s="15"/>
    </row>
    <row r="119" customFormat="false" ht="15" hidden="false" customHeight="false" outlineLevel="0" collapsed="false">
      <c r="A119" s="15"/>
      <c r="B119" s="15"/>
      <c r="C119" s="16"/>
      <c r="D119" s="15"/>
      <c r="E119" s="17"/>
      <c r="F119" s="17"/>
      <c r="G119" s="18" t="str">
        <f aca="false">IF(OR(D119="",E119=""),"",IFERROR((E119+N(F119))/D119,""))</f>
        <v/>
      </c>
      <c r="H119" s="15"/>
    </row>
    <row r="120" customFormat="false" ht="15" hidden="false" customHeight="false" outlineLevel="0" collapsed="false">
      <c r="A120" s="15"/>
      <c r="B120" s="15"/>
      <c r="C120" s="16"/>
      <c r="D120" s="15"/>
      <c r="E120" s="17"/>
      <c r="F120" s="17"/>
      <c r="G120" s="18" t="str">
        <f aca="false">IF(OR(D120="",E120=""),"",IFERROR((E120+N(F120))/D120,""))</f>
        <v/>
      </c>
      <c r="H120" s="15"/>
    </row>
    <row r="121" customFormat="false" ht="15" hidden="false" customHeight="false" outlineLevel="0" collapsed="false">
      <c r="A121" s="15"/>
      <c r="B121" s="15"/>
      <c r="C121" s="16"/>
      <c r="D121" s="15"/>
      <c r="E121" s="17"/>
      <c r="F121" s="17"/>
      <c r="G121" s="18" t="str">
        <f aca="false">IF(OR(D121="",E121=""),"",IFERROR((E121+N(F121))/D121,""))</f>
        <v/>
      </c>
      <c r="H121" s="15"/>
    </row>
    <row r="122" customFormat="false" ht="15" hidden="false" customHeight="false" outlineLevel="0" collapsed="false">
      <c r="A122" s="15"/>
      <c r="B122" s="15"/>
      <c r="C122" s="16"/>
      <c r="D122" s="15"/>
      <c r="E122" s="17"/>
      <c r="F122" s="17"/>
      <c r="G122" s="18" t="str">
        <f aca="false">IF(OR(D122="",E122=""),"",IFERROR((E122+N(F122))/D122,""))</f>
        <v/>
      </c>
      <c r="H122" s="15"/>
    </row>
    <row r="123" customFormat="false" ht="15" hidden="false" customHeight="false" outlineLevel="0" collapsed="false">
      <c r="A123" s="15"/>
      <c r="B123" s="15"/>
      <c r="C123" s="16"/>
      <c r="D123" s="15"/>
      <c r="E123" s="17"/>
      <c r="F123" s="17"/>
      <c r="G123" s="18" t="str">
        <f aca="false">IF(OR(D123="",E123=""),"",IFERROR((E123+N(F123))/D123,""))</f>
        <v/>
      </c>
      <c r="H123" s="15"/>
    </row>
    <row r="124" customFormat="false" ht="15" hidden="false" customHeight="false" outlineLevel="0" collapsed="false">
      <c r="A124" s="15"/>
      <c r="B124" s="15"/>
      <c r="C124" s="16"/>
      <c r="D124" s="15"/>
      <c r="E124" s="17"/>
      <c r="F124" s="17"/>
      <c r="G124" s="18" t="str">
        <f aca="false">IF(OR(D124="",E124=""),"",IFERROR((E124+N(F124))/D124,""))</f>
        <v/>
      </c>
      <c r="H124" s="15"/>
    </row>
    <row r="125" customFormat="false" ht="15" hidden="false" customHeight="false" outlineLevel="0" collapsed="false">
      <c r="A125" s="15"/>
      <c r="B125" s="15"/>
      <c r="C125" s="16"/>
      <c r="D125" s="15"/>
      <c r="E125" s="17"/>
      <c r="F125" s="17"/>
      <c r="G125" s="18" t="str">
        <f aca="false">IF(OR(D125="",E125=""),"",IFERROR((E125+N(F125))/D125,""))</f>
        <v/>
      </c>
      <c r="H125" s="15"/>
    </row>
    <row r="126" customFormat="false" ht="15" hidden="false" customHeight="false" outlineLevel="0" collapsed="false">
      <c r="A126" s="15"/>
      <c r="B126" s="15"/>
      <c r="C126" s="16"/>
      <c r="D126" s="15"/>
      <c r="E126" s="17"/>
      <c r="F126" s="17"/>
      <c r="G126" s="18" t="str">
        <f aca="false">IF(OR(D126="",E126=""),"",IFERROR((E126+N(F126))/D126,""))</f>
        <v/>
      </c>
      <c r="H126" s="15"/>
    </row>
    <row r="127" customFormat="false" ht="15" hidden="false" customHeight="false" outlineLevel="0" collapsed="false">
      <c r="A127" s="15"/>
      <c r="B127" s="15"/>
      <c r="C127" s="16"/>
      <c r="D127" s="15"/>
      <c r="E127" s="17"/>
      <c r="F127" s="17"/>
      <c r="G127" s="18" t="str">
        <f aca="false">IF(OR(D127="",E127=""),"",IFERROR((E127+N(F127))/D127,""))</f>
        <v/>
      </c>
      <c r="H127" s="15"/>
    </row>
    <row r="128" customFormat="false" ht="15" hidden="false" customHeight="false" outlineLevel="0" collapsed="false">
      <c r="A128" s="15"/>
      <c r="B128" s="15"/>
      <c r="C128" s="16"/>
      <c r="D128" s="15"/>
      <c r="E128" s="17"/>
      <c r="F128" s="17"/>
      <c r="G128" s="18" t="str">
        <f aca="false">IF(OR(D128="",E128=""),"",IFERROR((E128+N(F128))/D128,""))</f>
        <v/>
      </c>
      <c r="H128" s="15"/>
    </row>
    <row r="129" customFormat="false" ht="15" hidden="false" customHeight="false" outlineLevel="0" collapsed="false">
      <c r="A129" s="15"/>
      <c r="B129" s="15"/>
      <c r="C129" s="16"/>
      <c r="D129" s="15"/>
      <c r="E129" s="17"/>
      <c r="F129" s="17"/>
      <c r="G129" s="18" t="str">
        <f aca="false">IF(OR(D129="",E129=""),"",IFERROR((E129+N(F129))/D129,""))</f>
        <v/>
      </c>
      <c r="H129" s="15"/>
    </row>
    <row r="130" customFormat="false" ht="15" hidden="false" customHeight="false" outlineLevel="0" collapsed="false">
      <c r="A130" s="15"/>
      <c r="B130" s="15"/>
      <c r="C130" s="16"/>
      <c r="D130" s="15"/>
      <c r="E130" s="17"/>
      <c r="F130" s="17"/>
      <c r="G130" s="18" t="str">
        <f aca="false">IF(OR(D130="",E130=""),"",IFERROR((E130+N(F130))/D130,""))</f>
        <v/>
      </c>
      <c r="H130" s="15"/>
    </row>
    <row r="131" customFormat="false" ht="15" hidden="false" customHeight="false" outlineLevel="0" collapsed="false">
      <c r="A131" s="15"/>
      <c r="B131" s="15"/>
      <c r="C131" s="16"/>
      <c r="D131" s="15"/>
      <c r="E131" s="17"/>
      <c r="F131" s="17"/>
      <c r="G131" s="18" t="str">
        <f aca="false">IF(OR(D131="",E131=""),"",IFERROR((E131+N(F131))/D131,""))</f>
        <v/>
      </c>
      <c r="H131" s="15"/>
    </row>
    <row r="132" customFormat="false" ht="15" hidden="false" customHeight="false" outlineLevel="0" collapsed="false">
      <c r="A132" s="15"/>
      <c r="B132" s="15"/>
      <c r="C132" s="16"/>
      <c r="D132" s="15"/>
      <c r="E132" s="17"/>
      <c r="F132" s="17"/>
      <c r="G132" s="18" t="str">
        <f aca="false">IF(OR(D132="",E132=""),"",IFERROR((E132+N(F132))/D132,""))</f>
        <v/>
      </c>
      <c r="H132" s="15"/>
    </row>
    <row r="133" customFormat="false" ht="15" hidden="false" customHeight="false" outlineLevel="0" collapsed="false">
      <c r="A133" s="15"/>
      <c r="B133" s="15"/>
      <c r="C133" s="16"/>
      <c r="D133" s="15"/>
      <c r="E133" s="17"/>
      <c r="F133" s="17"/>
      <c r="G133" s="18" t="str">
        <f aca="false">IF(OR(D133="",E133=""),"",IFERROR((E133+N(F133))/D133,""))</f>
        <v/>
      </c>
      <c r="H133" s="15"/>
    </row>
    <row r="134" customFormat="false" ht="15" hidden="false" customHeight="false" outlineLevel="0" collapsed="false">
      <c r="A134" s="15"/>
      <c r="B134" s="15"/>
      <c r="C134" s="16"/>
      <c r="D134" s="15"/>
      <c r="E134" s="17"/>
      <c r="F134" s="17"/>
      <c r="G134" s="18" t="str">
        <f aca="false">IF(OR(D134="",E134=""),"",IFERROR((E134+N(F134))/D134,""))</f>
        <v/>
      </c>
      <c r="H134" s="15"/>
    </row>
    <row r="135" customFormat="false" ht="15" hidden="false" customHeight="false" outlineLevel="0" collapsed="false">
      <c r="A135" s="15"/>
      <c r="B135" s="15"/>
      <c r="C135" s="16"/>
      <c r="D135" s="15"/>
      <c r="E135" s="17"/>
      <c r="F135" s="17"/>
      <c r="G135" s="18" t="str">
        <f aca="false">IF(OR(D135="",E135=""),"",IFERROR((E135+N(F135))/D135,""))</f>
        <v/>
      </c>
      <c r="H135" s="15"/>
    </row>
    <row r="136" customFormat="false" ht="15" hidden="false" customHeight="false" outlineLevel="0" collapsed="false">
      <c r="A136" s="15"/>
      <c r="B136" s="15"/>
      <c r="C136" s="16"/>
      <c r="D136" s="15"/>
      <c r="E136" s="17"/>
      <c r="F136" s="17"/>
      <c r="G136" s="18" t="str">
        <f aca="false">IF(OR(D136="",E136=""),"",IFERROR((E136+N(F136))/D136,""))</f>
        <v/>
      </c>
      <c r="H136" s="15"/>
    </row>
    <row r="137" customFormat="false" ht="15" hidden="false" customHeight="false" outlineLevel="0" collapsed="false">
      <c r="A137" s="15"/>
      <c r="B137" s="15"/>
      <c r="C137" s="16"/>
      <c r="D137" s="15"/>
      <c r="E137" s="17"/>
      <c r="F137" s="17"/>
      <c r="G137" s="18" t="str">
        <f aca="false">IF(OR(D137="",E137=""),"",IFERROR((E137+N(F137))/D137,""))</f>
        <v/>
      </c>
      <c r="H137" s="15"/>
    </row>
    <row r="138" customFormat="false" ht="15" hidden="false" customHeight="false" outlineLevel="0" collapsed="false">
      <c r="A138" s="15"/>
      <c r="B138" s="15"/>
      <c r="C138" s="16"/>
      <c r="D138" s="15"/>
      <c r="E138" s="17"/>
      <c r="F138" s="17"/>
      <c r="G138" s="18" t="str">
        <f aca="false">IF(OR(D138="",E138=""),"",IFERROR((E138+N(F138))/D138,""))</f>
        <v/>
      </c>
      <c r="H138" s="15"/>
    </row>
    <row r="139" customFormat="false" ht="15" hidden="false" customHeight="false" outlineLevel="0" collapsed="false">
      <c r="A139" s="15"/>
      <c r="B139" s="15"/>
      <c r="C139" s="16"/>
      <c r="D139" s="15"/>
      <c r="E139" s="17"/>
      <c r="F139" s="17"/>
      <c r="G139" s="18" t="str">
        <f aca="false">IF(OR(D139="",E139=""),"",IFERROR((E139+N(F139))/D139,""))</f>
        <v/>
      </c>
      <c r="H139" s="15"/>
    </row>
    <row r="140" customFormat="false" ht="15" hidden="false" customHeight="false" outlineLevel="0" collapsed="false">
      <c r="A140" s="15"/>
      <c r="B140" s="15"/>
      <c r="C140" s="16"/>
      <c r="D140" s="15"/>
      <c r="E140" s="17"/>
      <c r="F140" s="17"/>
      <c r="G140" s="18" t="str">
        <f aca="false">IF(OR(D140="",E140=""),"",IFERROR((E140+N(F140))/D140,""))</f>
        <v/>
      </c>
      <c r="H140" s="15"/>
    </row>
    <row r="141" customFormat="false" ht="15" hidden="false" customHeight="false" outlineLevel="0" collapsed="false">
      <c r="A141" s="15"/>
      <c r="B141" s="15"/>
      <c r="C141" s="16"/>
      <c r="D141" s="15"/>
      <c r="E141" s="17"/>
      <c r="F141" s="17"/>
      <c r="G141" s="18" t="str">
        <f aca="false">IF(OR(D141="",E141=""),"",IFERROR((E141+N(F141))/D141,""))</f>
        <v/>
      </c>
      <c r="H141" s="15"/>
    </row>
    <row r="142" customFormat="false" ht="15" hidden="false" customHeight="false" outlineLevel="0" collapsed="false">
      <c r="A142" s="15"/>
      <c r="B142" s="15"/>
      <c r="C142" s="16"/>
      <c r="D142" s="15"/>
      <c r="E142" s="17"/>
      <c r="F142" s="17"/>
      <c r="G142" s="18" t="str">
        <f aca="false">IF(OR(D142="",E142=""),"",IFERROR((E142+N(F142))/D142,""))</f>
        <v/>
      </c>
      <c r="H142" s="15"/>
    </row>
    <row r="143" customFormat="false" ht="15" hidden="false" customHeight="false" outlineLevel="0" collapsed="false">
      <c r="A143" s="15"/>
      <c r="B143" s="15"/>
      <c r="C143" s="16"/>
      <c r="D143" s="15"/>
      <c r="E143" s="17"/>
      <c r="F143" s="17"/>
      <c r="G143" s="18" t="str">
        <f aca="false">IF(OR(D143="",E143=""),"",IFERROR((E143+N(F143))/D143,""))</f>
        <v/>
      </c>
      <c r="H143" s="15"/>
    </row>
    <row r="144" customFormat="false" ht="15" hidden="false" customHeight="false" outlineLevel="0" collapsed="false">
      <c r="A144" s="15"/>
      <c r="B144" s="15"/>
      <c r="C144" s="16"/>
      <c r="D144" s="15"/>
      <c r="E144" s="17"/>
      <c r="F144" s="17"/>
      <c r="G144" s="18" t="str">
        <f aca="false">IF(OR(D144="",E144=""),"",IFERROR((E144+N(F144))/D144,""))</f>
        <v/>
      </c>
      <c r="H144" s="15"/>
    </row>
    <row r="145" customFormat="false" ht="15" hidden="false" customHeight="false" outlineLevel="0" collapsed="false">
      <c r="A145" s="15"/>
      <c r="B145" s="15"/>
      <c r="C145" s="16"/>
      <c r="D145" s="15"/>
      <c r="E145" s="17"/>
      <c r="F145" s="17"/>
      <c r="G145" s="18" t="str">
        <f aca="false">IF(OR(D145="",E145=""),"",IFERROR((E145+N(F145))/D145,""))</f>
        <v/>
      </c>
      <c r="H145" s="15"/>
    </row>
    <row r="146" customFormat="false" ht="15" hidden="false" customHeight="false" outlineLevel="0" collapsed="false">
      <c r="A146" s="15"/>
      <c r="B146" s="15"/>
      <c r="C146" s="16"/>
      <c r="D146" s="15"/>
      <c r="E146" s="17"/>
      <c r="F146" s="17"/>
      <c r="G146" s="18" t="str">
        <f aca="false">IF(OR(D146="",E146=""),"",IFERROR((E146+N(F146))/D146,""))</f>
        <v/>
      </c>
      <c r="H146" s="15"/>
    </row>
    <row r="147" customFormat="false" ht="15" hidden="false" customHeight="false" outlineLevel="0" collapsed="false">
      <c r="A147" s="15"/>
      <c r="B147" s="15"/>
      <c r="C147" s="16"/>
      <c r="D147" s="15"/>
      <c r="E147" s="17"/>
      <c r="F147" s="17"/>
      <c r="G147" s="18" t="str">
        <f aca="false">IF(OR(D147="",E147=""),"",IFERROR((E147+N(F147))/D147,""))</f>
        <v/>
      </c>
      <c r="H147" s="15"/>
    </row>
    <row r="148" customFormat="false" ht="15" hidden="false" customHeight="false" outlineLevel="0" collapsed="false">
      <c r="A148" s="15"/>
      <c r="B148" s="15"/>
      <c r="C148" s="16"/>
      <c r="D148" s="15"/>
      <c r="E148" s="17"/>
      <c r="F148" s="17"/>
      <c r="G148" s="18" t="str">
        <f aca="false">IF(OR(D148="",E148=""),"",IFERROR((E148+N(F148))/D148,""))</f>
        <v/>
      </c>
      <c r="H148" s="15"/>
    </row>
    <row r="149" customFormat="false" ht="15" hidden="false" customHeight="false" outlineLevel="0" collapsed="false">
      <c r="A149" s="15"/>
      <c r="B149" s="15"/>
      <c r="C149" s="16"/>
      <c r="D149" s="15"/>
      <c r="E149" s="17"/>
      <c r="F149" s="17"/>
      <c r="G149" s="18" t="str">
        <f aca="false">IF(OR(D149="",E149=""),"",IFERROR((E149+N(F149))/D149,""))</f>
        <v/>
      </c>
      <c r="H149" s="15"/>
    </row>
    <row r="150" customFormat="false" ht="15" hidden="false" customHeight="false" outlineLevel="0" collapsed="false">
      <c r="A150" s="15"/>
      <c r="B150" s="15"/>
      <c r="C150" s="16"/>
      <c r="D150" s="15"/>
      <c r="E150" s="17"/>
      <c r="F150" s="17"/>
      <c r="G150" s="18" t="str">
        <f aca="false">IF(OR(D150="",E150=""),"",IFERROR((E150+N(F150))/D150,""))</f>
        <v/>
      </c>
      <c r="H150" s="15"/>
    </row>
    <row r="151" customFormat="false" ht="15" hidden="false" customHeight="false" outlineLevel="0" collapsed="false">
      <c r="A151" s="15"/>
      <c r="B151" s="15"/>
      <c r="C151" s="16"/>
      <c r="D151" s="15"/>
      <c r="E151" s="17"/>
      <c r="F151" s="17"/>
      <c r="G151" s="18" t="str">
        <f aca="false">IF(OR(D151="",E151=""),"",IFERROR((E151+N(F151))/D151,""))</f>
        <v/>
      </c>
      <c r="H151" s="15"/>
    </row>
    <row r="152" customFormat="false" ht="15" hidden="false" customHeight="false" outlineLevel="0" collapsed="false">
      <c r="A152" s="15"/>
      <c r="B152" s="15"/>
      <c r="C152" s="16"/>
      <c r="D152" s="15"/>
      <c r="E152" s="17"/>
      <c r="F152" s="17"/>
      <c r="G152" s="18" t="str">
        <f aca="false">IF(OR(D152="",E152=""),"",IFERROR((E152+N(F152))/D152,""))</f>
        <v/>
      </c>
      <c r="H152" s="15"/>
    </row>
    <row r="153" customFormat="false" ht="15" hidden="false" customHeight="false" outlineLevel="0" collapsed="false">
      <c r="A153" s="15"/>
      <c r="B153" s="15"/>
      <c r="C153" s="16"/>
      <c r="D153" s="15"/>
      <c r="E153" s="17"/>
      <c r="F153" s="17"/>
      <c r="G153" s="18" t="str">
        <f aca="false">IF(OR(D153="",E153=""),"",IFERROR((E153+N(F153))/D153,""))</f>
        <v/>
      </c>
      <c r="H153" s="15"/>
    </row>
    <row r="154" customFormat="false" ht="15" hidden="false" customHeight="false" outlineLevel="0" collapsed="false">
      <c r="A154" s="15"/>
      <c r="B154" s="15"/>
      <c r="C154" s="16"/>
      <c r="D154" s="15"/>
      <c r="E154" s="17"/>
      <c r="F154" s="17"/>
      <c r="G154" s="18" t="str">
        <f aca="false">IF(OR(D154="",E154=""),"",IFERROR((E154+N(F154))/D154,""))</f>
        <v/>
      </c>
      <c r="H154" s="15"/>
    </row>
    <row r="155" customFormat="false" ht="15" hidden="false" customHeight="false" outlineLevel="0" collapsed="false">
      <c r="A155" s="15"/>
      <c r="B155" s="15"/>
      <c r="C155" s="16"/>
      <c r="D155" s="15"/>
      <c r="E155" s="17"/>
      <c r="F155" s="17"/>
      <c r="G155" s="18" t="str">
        <f aca="false">IF(OR(D155="",E155=""),"",IFERROR((E155+N(F155))/D155,""))</f>
        <v/>
      </c>
      <c r="H155" s="15"/>
    </row>
    <row r="156" customFormat="false" ht="15" hidden="false" customHeight="false" outlineLevel="0" collapsed="false">
      <c r="A156" s="15"/>
      <c r="B156" s="15"/>
      <c r="C156" s="16"/>
      <c r="D156" s="15"/>
      <c r="E156" s="17"/>
      <c r="F156" s="17"/>
      <c r="G156" s="18" t="str">
        <f aca="false">IF(OR(D156="",E156=""),"",IFERROR((E156+N(F156))/D156,""))</f>
        <v/>
      </c>
      <c r="H156" s="15"/>
    </row>
    <row r="157" customFormat="false" ht="15" hidden="false" customHeight="false" outlineLevel="0" collapsed="false">
      <c r="A157" s="15"/>
      <c r="B157" s="15"/>
      <c r="C157" s="16"/>
      <c r="D157" s="15"/>
      <c r="E157" s="17"/>
      <c r="F157" s="17"/>
      <c r="G157" s="18" t="str">
        <f aca="false">IF(OR(D157="",E157=""),"",IFERROR((E157+N(F157))/D157,""))</f>
        <v/>
      </c>
      <c r="H157" s="15"/>
    </row>
    <row r="158" customFormat="false" ht="15" hidden="false" customHeight="false" outlineLevel="0" collapsed="false">
      <c r="A158" s="15"/>
      <c r="B158" s="15"/>
      <c r="C158" s="16"/>
      <c r="D158" s="15"/>
      <c r="E158" s="17"/>
      <c r="F158" s="17"/>
      <c r="G158" s="18" t="str">
        <f aca="false">IF(OR(D158="",E158=""),"",IFERROR((E158+N(F158))/D158,""))</f>
        <v/>
      </c>
      <c r="H158" s="15"/>
    </row>
    <row r="159" customFormat="false" ht="15" hidden="false" customHeight="false" outlineLevel="0" collapsed="false">
      <c r="A159" s="15"/>
      <c r="B159" s="15"/>
      <c r="C159" s="16"/>
      <c r="D159" s="15"/>
      <c r="E159" s="17"/>
      <c r="F159" s="17"/>
      <c r="G159" s="18" t="str">
        <f aca="false">IF(OR(D159="",E159=""),"",IFERROR((E159+N(F159))/D159,""))</f>
        <v/>
      </c>
      <c r="H159" s="15"/>
    </row>
    <row r="160" customFormat="false" ht="15" hidden="false" customHeight="false" outlineLevel="0" collapsed="false">
      <c r="A160" s="15"/>
      <c r="B160" s="15"/>
      <c r="C160" s="16"/>
      <c r="D160" s="15"/>
      <c r="E160" s="17"/>
      <c r="F160" s="17"/>
      <c r="G160" s="18" t="str">
        <f aca="false">IF(OR(D160="",E160=""),"",IFERROR((E160+N(F160))/D160,""))</f>
        <v/>
      </c>
      <c r="H160" s="15"/>
    </row>
    <row r="161" customFormat="false" ht="15" hidden="false" customHeight="false" outlineLevel="0" collapsed="false">
      <c r="A161" s="15"/>
      <c r="B161" s="15"/>
      <c r="C161" s="16"/>
      <c r="D161" s="15"/>
      <c r="E161" s="17"/>
      <c r="F161" s="17"/>
      <c r="G161" s="18" t="str">
        <f aca="false">IF(OR(D161="",E161=""),"",IFERROR((E161+N(F161))/D161,""))</f>
        <v/>
      </c>
      <c r="H161" s="15"/>
    </row>
    <row r="162" customFormat="false" ht="15" hidden="false" customHeight="false" outlineLevel="0" collapsed="false">
      <c r="A162" s="15"/>
      <c r="B162" s="15"/>
      <c r="C162" s="16"/>
      <c r="D162" s="15"/>
      <c r="E162" s="17"/>
      <c r="F162" s="17"/>
      <c r="G162" s="18" t="str">
        <f aca="false">IF(OR(D162="",E162=""),"",IFERROR((E162+N(F162))/D162,""))</f>
        <v/>
      </c>
      <c r="H162" s="15"/>
    </row>
    <row r="163" customFormat="false" ht="15" hidden="false" customHeight="false" outlineLevel="0" collapsed="false">
      <c r="A163" s="15"/>
      <c r="B163" s="15"/>
      <c r="C163" s="16"/>
      <c r="D163" s="15"/>
      <c r="E163" s="17"/>
      <c r="F163" s="17"/>
      <c r="G163" s="18" t="str">
        <f aca="false">IF(OR(D163="",E163=""),"",IFERROR((E163+N(F163))/D163,""))</f>
        <v/>
      </c>
      <c r="H163" s="15"/>
    </row>
    <row r="164" customFormat="false" ht="15" hidden="false" customHeight="false" outlineLevel="0" collapsed="false">
      <c r="A164" s="15"/>
      <c r="B164" s="15"/>
      <c r="C164" s="16"/>
      <c r="D164" s="15"/>
      <c r="E164" s="17"/>
      <c r="F164" s="17"/>
      <c r="G164" s="18" t="str">
        <f aca="false">IF(OR(D164="",E164=""),"",IFERROR((E164+N(F164))/D164,""))</f>
        <v/>
      </c>
      <c r="H164" s="15"/>
    </row>
    <row r="165" customFormat="false" ht="15" hidden="false" customHeight="false" outlineLevel="0" collapsed="false">
      <c r="A165" s="15"/>
      <c r="B165" s="15"/>
      <c r="C165" s="16"/>
      <c r="D165" s="15"/>
      <c r="E165" s="17"/>
      <c r="F165" s="17"/>
      <c r="G165" s="18" t="str">
        <f aca="false">IF(OR(D165="",E165=""),"",IFERROR((E165+N(F165))/D165,""))</f>
        <v/>
      </c>
      <c r="H165" s="15"/>
    </row>
    <row r="166" customFormat="false" ht="15" hidden="false" customHeight="false" outlineLevel="0" collapsed="false">
      <c r="A166" s="15"/>
      <c r="B166" s="15"/>
      <c r="C166" s="16"/>
      <c r="D166" s="15"/>
      <c r="E166" s="17"/>
      <c r="F166" s="17"/>
      <c r="G166" s="18" t="str">
        <f aca="false">IF(OR(D166="",E166=""),"",IFERROR((E166+N(F166))/D166,""))</f>
        <v/>
      </c>
      <c r="H166" s="15"/>
    </row>
    <row r="167" customFormat="false" ht="15" hidden="false" customHeight="false" outlineLevel="0" collapsed="false">
      <c r="A167" s="15"/>
      <c r="B167" s="15"/>
      <c r="C167" s="16"/>
      <c r="D167" s="15"/>
      <c r="E167" s="17"/>
      <c r="F167" s="17"/>
      <c r="G167" s="18" t="str">
        <f aca="false">IF(OR(D167="",E167=""),"",IFERROR((E167+N(F167))/D167,""))</f>
        <v/>
      </c>
      <c r="H167" s="15"/>
    </row>
    <row r="168" customFormat="false" ht="15" hidden="false" customHeight="false" outlineLevel="0" collapsed="false">
      <c r="A168" s="15"/>
      <c r="B168" s="15"/>
      <c r="C168" s="16"/>
      <c r="D168" s="15"/>
      <c r="E168" s="17"/>
      <c r="F168" s="17"/>
      <c r="G168" s="18" t="str">
        <f aca="false">IF(OR(D168="",E168=""),"",IFERROR((E168+N(F168))/D168,""))</f>
        <v/>
      </c>
      <c r="H168" s="15"/>
    </row>
    <row r="169" customFormat="false" ht="15" hidden="false" customHeight="false" outlineLevel="0" collapsed="false">
      <c r="A169" s="15"/>
      <c r="B169" s="15"/>
      <c r="C169" s="16"/>
      <c r="D169" s="15"/>
      <c r="E169" s="17"/>
      <c r="F169" s="17"/>
      <c r="G169" s="18" t="str">
        <f aca="false">IF(OR(D169="",E169=""),"",IFERROR((E169+N(F169))/D169,""))</f>
        <v/>
      </c>
      <c r="H169" s="15"/>
    </row>
    <row r="170" customFormat="false" ht="15" hidden="false" customHeight="false" outlineLevel="0" collapsed="false">
      <c r="A170" s="15"/>
      <c r="B170" s="15"/>
      <c r="C170" s="16"/>
      <c r="D170" s="15"/>
      <c r="E170" s="17"/>
      <c r="F170" s="17"/>
      <c r="G170" s="18" t="str">
        <f aca="false">IF(OR(D170="",E170=""),"",IFERROR((E170+N(F170))/D170,""))</f>
        <v/>
      </c>
      <c r="H170" s="15"/>
    </row>
    <row r="171" customFormat="false" ht="15" hidden="false" customHeight="false" outlineLevel="0" collapsed="false">
      <c r="A171" s="15"/>
      <c r="B171" s="15"/>
      <c r="C171" s="16"/>
      <c r="D171" s="15"/>
      <c r="E171" s="17"/>
      <c r="F171" s="17"/>
      <c r="G171" s="18" t="str">
        <f aca="false">IF(OR(D171="",E171=""),"",IFERROR((E171+N(F171))/D171,""))</f>
        <v/>
      </c>
      <c r="H171" s="15"/>
    </row>
    <row r="172" customFormat="false" ht="15" hidden="false" customHeight="false" outlineLevel="0" collapsed="false">
      <c r="A172" s="15"/>
      <c r="B172" s="15"/>
      <c r="C172" s="16"/>
      <c r="D172" s="15"/>
      <c r="E172" s="17"/>
      <c r="F172" s="17"/>
      <c r="G172" s="18" t="str">
        <f aca="false">IF(OR(D172="",E172=""),"",IFERROR((E172+N(F172))/D172,""))</f>
        <v/>
      </c>
      <c r="H172" s="15"/>
    </row>
    <row r="173" customFormat="false" ht="15" hidden="false" customHeight="false" outlineLevel="0" collapsed="false">
      <c r="A173" s="15"/>
      <c r="B173" s="15"/>
      <c r="C173" s="16"/>
      <c r="D173" s="15"/>
      <c r="E173" s="17"/>
      <c r="F173" s="17"/>
      <c r="G173" s="18" t="str">
        <f aca="false">IF(OR(D173="",E173=""),"",IFERROR((E173+N(F173))/D173,""))</f>
        <v/>
      </c>
      <c r="H173" s="15"/>
    </row>
    <row r="174" customFormat="false" ht="15" hidden="false" customHeight="false" outlineLevel="0" collapsed="false">
      <c r="A174" s="15"/>
      <c r="B174" s="15"/>
      <c r="C174" s="16"/>
      <c r="D174" s="15"/>
      <c r="E174" s="17"/>
      <c r="F174" s="17"/>
      <c r="G174" s="18" t="str">
        <f aca="false">IF(OR(D174="",E174=""),"",IFERROR((E174+N(F174))/D174,""))</f>
        <v/>
      </c>
      <c r="H174" s="15"/>
    </row>
    <row r="175" customFormat="false" ht="15" hidden="false" customHeight="false" outlineLevel="0" collapsed="false">
      <c r="A175" s="15"/>
      <c r="B175" s="15"/>
      <c r="C175" s="16"/>
      <c r="D175" s="15"/>
      <c r="E175" s="17"/>
      <c r="F175" s="17"/>
      <c r="G175" s="18" t="str">
        <f aca="false">IF(OR(D175="",E175=""),"",IFERROR((E175+N(F175))/D175,""))</f>
        <v/>
      </c>
      <c r="H175" s="15"/>
    </row>
    <row r="176" customFormat="false" ht="15" hidden="false" customHeight="false" outlineLevel="0" collapsed="false">
      <c r="A176" s="15"/>
      <c r="B176" s="15"/>
      <c r="C176" s="16"/>
      <c r="D176" s="15"/>
      <c r="E176" s="17"/>
      <c r="F176" s="17"/>
      <c r="G176" s="18" t="str">
        <f aca="false">IF(OR(D176="",E176=""),"",IFERROR((E176+N(F176))/D176,""))</f>
        <v/>
      </c>
      <c r="H176" s="15"/>
    </row>
    <row r="177" customFormat="false" ht="15" hidden="false" customHeight="false" outlineLevel="0" collapsed="false">
      <c r="A177" s="15"/>
      <c r="B177" s="15"/>
      <c r="C177" s="16"/>
      <c r="D177" s="15"/>
      <c r="E177" s="17"/>
      <c r="F177" s="17"/>
      <c r="G177" s="18" t="str">
        <f aca="false">IF(OR(D177="",E177=""),"",IFERROR((E177+N(F177))/D177,""))</f>
        <v/>
      </c>
      <c r="H177" s="15"/>
    </row>
    <row r="178" customFormat="false" ht="15" hidden="false" customHeight="false" outlineLevel="0" collapsed="false">
      <c r="A178" s="15"/>
      <c r="B178" s="15"/>
      <c r="C178" s="16"/>
      <c r="D178" s="15"/>
      <c r="E178" s="17"/>
      <c r="F178" s="17"/>
      <c r="G178" s="18" t="str">
        <f aca="false">IF(OR(D178="",E178=""),"",IFERROR((E178+N(F178))/D178,""))</f>
        <v/>
      </c>
      <c r="H178" s="15"/>
    </row>
    <row r="179" customFormat="false" ht="15" hidden="false" customHeight="false" outlineLevel="0" collapsed="false">
      <c r="A179" s="15"/>
      <c r="B179" s="15"/>
      <c r="C179" s="16"/>
      <c r="D179" s="15"/>
      <c r="E179" s="17"/>
      <c r="F179" s="17"/>
      <c r="G179" s="18" t="str">
        <f aca="false">IF(OR(D179="",E179=""),"",IFERROR((E179+N(F179))/D179,""))</f>
        <v/>
      </c>
      <c r="H179" s="15"/>
    </row>
    <row r="180" customFormat="false" ht="15" hidden="false" customHeight="false" outlineLevel="0" collapsed="false">
      <c r="A180" s="15"/>
      <c r="B180" s="15"/>
      <c r="C180" s="16"/>
      <c r="D180" s="15"/>
      <c r="E180" s="17"/>
      <c r="F180" s="17"/>
      <c r="G180" s="18" t="str">
        <f aca="false">IF(OR(D180="",E180=""),"",IFERROR((E180+N(F180))/D180,""))</f>
        <v/>
      </c>
      <c r="H180" s="15"/>
    </row>
    <row r="181" customFormat="false" ht="15" hidden="false" customHeight="false" outlineLevel="0" collapsed="false">
      <c r="A181" s="15"/>
      <c r="B181" s="15"/>
      <c r="C181" s="16"/>
      <c r="D181" s="15"/>
      <c r="E181" s="17"/>
      <c r="F181" s="17"/>
      <c r="G181" s="18" t="str">
        <f aca="false">IF(OR(D181="",E181=""),"",IFERROR((E181+N(F181))/D181,""))</f>
        <v/>
      </c>
      <c r="H181" s="15"/>
    </row>
    <row r="182" customFormat="false" ht="15" hidden="false" customHeight="false" outlineLevel="0" collapsed="false">
      <c r="A182" s="15"/>
      <c r="B182" s="15"/>
      <c r="C182" s="16"/>
      <c r="D182" s="15"/>
      <c r="E182" s="17"/>
      <c r="F182" s="17"/>
      <c r="G182" s="18" t="str">
        <f aca="false">IF(OR(D182="",E182=""),"",IFERROR((E182+N(F182))/D182,""))</f>
        <v/>
      </c>
      <c r="H182" s="15"/>
    </row>
    <row r="183" customFormat="false" ht="15" hidden="false" customHeight="false" outlineLevel="0" collapsed="false">
      <c r="A183" s="15"/>
      <c r="B183" s="15"/>
      <c r="C183" s="16"/>
      <c r="D183" s="15"/>
      <c r="E183" s="17"/>
      <c r="F183" s="17"/>
      <c r="G183" s="18" t="str">
        <f aca="false">IF(OR(D183="",E183=""),"",IFERROR((E183+N(F183))/D183,""))</f>
        <v/>
      </c>
      <c r="H183" s="15"/>
    </row>
    <row r="184" customFormat="false" ht="15" hidden="false" customHeight="false" outlineLevel="0" collapsed="false">
      <c r="A184" s="15"/>
      <c r="B184" s="15"/>
      <c r="C184" s="16"/>
      <c r="D184" s="15"/>
      <c r="E184" s="17"/>
      <c r="F184" s="17"/>
      <c r="G184" s="18" t="str">
        <f aca="false">IF(OR(D184="",E184=""),"",IFERROR((E184+N(F184))/D184,""))</f>
        <v/>
      </c>
      <c r="H184" s="15"/>
    </row>
    <row r="185" customFormat="false" ht="15" hidden="false" customHeight="false" outlineLevel="0" collapsed="false">
      <c r="A185" s="15"/>
      <c r="B185" s="15"/>
      <c r="C185" s="16"/>
      <c r="D185" s="15"/>
      <c r="E185" s="17"/>
      <c r="F185" s="17"/>
      <c r="G185" s="18" t="str">
        <f aca="false">IF(OR(D185="",E185=""),"",IFERROR((E185+N(F185))/D185,""))</f>
        <v/>
      </c>
      <c r="H185" s="15"/>
    </row>
    <row r="186" customFormat="false" ht="15" hidden="false" customHeight="false" outlineLevel="0" collapsed="false">
      <c r="A186" s="15"/>
      <c r="B186" s="15"/>
      <c r="C186" s="16"/>
      <c r="D186" s="15"/>
      <c r="E186" s="17"/>
      <c r="F186" s="17"/>
      <c r="G186" s="18" t="str">
        <f aca="false">IF(OR(D186="",E186=""),"",IFERROR((E186+N(F186))/D186,""))</f>
        <v/>
      </c>
      <c r="H186" s="15"/>
    </row>
    <row r="187" customFormat="false" ht="15" hidden="false" customHeight="false" outlineLevel="0" collapsed="false">
      <c r="A187" s="15"/>
      <c r="B187" s="15"/>
      <c r="C187" s="16"/>
      <c r="D187" s="15"/>
      <c r="E187" s="17"/>
      <c r="F187" s="17"/>
      <c r="G187" s="18" t="str">
        <f aca="false">IF(OR(D187="",E187=""),"",IFERROR((E187+N(F187))/D187,""))</f>
        <v/>
      </c>
      <c r="H187" s="15"/>
    </row>
    <row r="188" customFormat="false" ht="15" hidden="false" customHeight="false" outlineLevel="0" collapsed="false">
      <c r="A188" s="15"/>
      <c r="B188" s="15"/>
      <c r="C188" s="16"/>
      <c r="D188" s="15"/>
      <c r="E188" s="17"/>
      <c r="F188" s="17"/>
      <c r="G188" s="18" t="str">
        <f aca="false">IF(OR(D188="",E188=""),"",IFERROR((E188+N(F188))/D188,""))</f>
        <v/>
      </c>
      <c r="H188" s="15"/>
    </row>
    <row r="189" customFormat="false" ht="15" hidden="false" customHeight="false" outlineLevel="0" collapsed="false">
      <c r="A189" s="15"/>
      <c r="B189" s="15"/>
      <c r="C189" s="16"/>
      <c r="D189" s="15"/>
      <c r="E189" s="17"/>
      <c r="F189" s="17"/>
      <c r="G189" s="18" t="str">
        <f aca="false">IF(OR(D189="",E189=""),"",IFERROR((E189+N(F189))/D189,""))</f>
        <v/>
      </c>
      <c r="H189" s="15"/>
    </row>
    <row r="190" customFormat="false" ht="15" hidden="false" customHeight="false" outlineLevel="0" collapsed="false">
      <c r="A190" s="15"/>
      <c r="B190" s="15"/>
      <c r="C190" s="16"/>
      <c r="D190" s="15"/>
      <c r="E190" s="17"/>
      <c r="F190" s="17"/>
      <c r="G190" s="18" t="str">
        <f aca="false">IF(OR(D190="",E190=""),"",IFERROR((E190+N(F190))/D190,""))</f>
        <v/>
      </c>
      <c r="H190" s="15"/>
    </row>
    <row r="191" customFormat="false" ht="15" hidden="false" customHeight="false" outlineLevel="0" collapsed="false">
      <c r="A191" s="15"/>
      <c r="B191" s="15"/>
      <c r="C191" s="16"/>
      <c r="D191" s="15"/>
      <c r="E191" s="17"/>
      <c r="F191" s="17"/>
      <c r="G191" s="18" t="str">
        <f aca="false">IF(OR(D191="",E191=""),"",IFERROR((E191+N(F191))/D191,""))</f>
        <v/>
      </c>
      <c r="H191" s="15"/>
    </row>
    <row r="192" customFormat="false" ht="15" hidden="false" customHeight="false" outlineLevel="0" collapsed="false">
      <c r="A192" s="15"/>
      <c r="B192" s="15"/>
      <c r="C192" s="16"/>
      <c r="D192" s="15"/>
      <c r="E192" s="17"/>
      <c r="F192" s="17"/>
      <c r="G192" s="18" t="str">
        <f aca="false">IF(OR(D192="",E192=""),"",IFERROR((E192+N(F192))/D192,""))</f>
        <v/>
      </c>
      <c r="H192" s="15"/>
    </row>
    <row r="193" customFormat="false" ht="15" hidden="false" customHeight="false" outlineLevel="0" collapsed="false">
      <c r="A193" s="15"/>
      <c r="B193" s="15"/>
      <c r="C193" s="16"/>
      <c r="D193" s="15"/>
      <c r="E193" s="17"/>
      <c r="F193" s="17"/>
      <c r="G193" s="18" t="str">
        <f aca="false">IF(OR(D193="",E193=""),"",IFERROR((E193+N(F193))/D193,""))</f>
        <v/>
      </c>
      <c r="H193" s="15"/>
    </row>
    <row r="194" customFormat="false" ht="15" hidden="false" customHeight="false" outlineLevel="0" collapsed="false">
      <c r="A194" s="15"/>
      <c r="B194" s="15"/>
      <c r="C194" s="16"/>
      <c r="D194" s="15"/>
      <c r="E194" s="17"/>
      <c r="F194" s="17"/>
      <c r="G194" s="18" t="str">
        <f aca="false">IF(OR(D194="",E194=""),"",IFERROR((E194+N(F194))/D194,""))</f>
        <v/>
      </c>
      <c r="H194" s="15"/>
    </row>
    <row r="195" customFormat="false" ht="15" hidden="false" customHeight="false" outlineLevel="0" collapsed="false">
      <c r="A195" s="15"/>
      <c r="B195" s="15"/>
      <c r="C195" s="16"/>
      <c r="D195" s="15"/>
      <c r="E195" s="17"/>
      <c r="F195" s="17"/>
      <c r="G195" s="18" t="str">
        <f aca="false">IF(OR(D195="",E195=""),"",IFERROR((E195+N(F195))/D195,""))</f>
        <v/>
      </c>
      <c r="H195" s="15"/>
    </row>
    <row r="196" customFormat="false" ht="15" hidden="false" customHeight="false" outlineLevel="0" collapsed="false">
      <c r="A196" s="15"/>
      <c r="B196" s="15"/>
      <c r="C196" s="16"/>
      <c r="D196" s="15"/>
      <c r="E196" s="17"/>
      <c r="F196" s="17"/>
      <c r="G196" s="18" t="str">
        <f aca="false">IF(OR(D196="",E196=""),"",IFERROR((E196+N(F196))/D196,""))</f>
        <v/>
      </c>
      <c r="H196" s="15"/>
    </row>
    <row r="197" customFormat="false" ht="15" hidden="false" customHeight="false" outlineLevel="0" collapsed="false">
      <c r="A197" s="15"/>
      <c r="B197" s="15"/>
      <c r="C197" s="16"/>
      <c r="D197" s="15"/>
      <c r="E197" s="17"/>
      <c r="F197" s="17"/>
      <c r="G197" s="18" t="str">
        <f aca="false">IF(OR(D197="",E197=""),"",IFERROR((E197+N(F197))/D197,""))</f>
        <v/>
      </c>
      <c r="H197" s="15"/>
    </row>
    <row r="198" customFormat="false" ht="15" hidden="false" customHeight="false" outlineLevel="0" collapsed="false">
      <c r="A198" s="15"/>
      <c r="B198" s="15"/>
      <c r="C198" s="16"/>
      <c r="D198" s="15"/>
      <c r="E198" s="17"/>
      <c r="F198" s="17"/>
      <c r="G198" s="18" t="str">
        <f aca="false">IF(OR(D198="",E198=""),"",IFERROR((E198+N(F198))/D198,""))</f>
        <v/>
      </c>
      <c r="H198" s="15"/>
    </row>
    <row r="199" customFormat="false" ht="15" hidden="false" customHeight="false" outlineLevel="0" collapsed="false">
      <c r="A199" s="15"/>
      <c r="B199" s="15"/>
      <c r="C199" s="16"/>
      <c r="D199" s="15"/>
      <c r="E199" s="17"/>
      <c r="F199" s="17"/>
      <c r="G199" s="18" t="str">
        <f aca="false">IF(OR(D199="",E199=""),"",IFERROR((E199+N(F199))/D199,""))</f>
        <v/>
      </c>
      <c r="H199" s="15"/>
    </row>
    <row r="200" customFormat="false" ht="15" hidden="false" customHeight="false" outlineLevel="0" collapsed="false">
      <c r="A200" s="15"/>
      <c r="B200" s="15"/>
      <c r="C200" s="16"/>
      <c r="D200" s="15"/>
      <c r="E200" s="17"/>
      <c r="F200" s="17"/>
      <c r="G200" s="18" t="str">
        <f aca="false">IF(OR(D200="",E200=""),"",IFERROR((E200+N(F200))/D200,""))</f>
        <v/>
      </c>
      <c r="H200" s="15"/>
    </row>
    <row r="201" customFormat="false" ht="15" hidden="false" customHeight="false" outlineLevel="0" collapsed="false">
      <c r="A201" s="15"/>
      <c r="B201" s="15"/>
      <c r="C201" s="16"/>
      <c r="D201" s="15"/>
      <c r="E201" s="17"/>
      <c r="F201" s="17"/>
      <c r="G201" s="18" t="str">
        <f aca="false">IF(OR(D201="",E201=""),"",IFERROR((E201+N(F201))/D201,""))</f>
        <v/>
      </c>
      <c r="H201" s="15"/>
    </row>
  </sheetData>
  <autoFilter ref="A1:H2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BA96F"/>
    <pageSetUpPr fitToPage="false"/>
  </sheetPr>
  <dimension ref="B1: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1" customFormat="false" ht="36" hidden="false" customHeight="true" outlineLevel="0" collapsed="false">
      <c r="B1" s="19" t="s">
        <v>18</v>
      </c>
      <c r="C1" s="19"/>
    </row>
    <row r="3" customFormat="false" ht="36" hidden="false" customHeight="true" outlineLevel="0" collapsed="false">
      <c r="B3" s="20" t="s">
        <v>19</v>
      </c>
      <c r="C3" s="21" t="s">
        <v>20</v>
      </c>
    </row>
    <row r="4" customFormat="false" ht="36" hidden="false" customHeight="true" outlineLevel="0" collapsed="false">
      <c r="B4" s="20" t="s">
        <v>21</v>
      </c>
      <c r="C4" s="21" t="s">
        <v>22</v>
      </c>
    </row>
    <row r="5" customFormat="false" ht="36" hidden="false" customHeight="true" outlineLevel="0" collapsed="false">
      <c r="B5" s="20" t="s">
        <v>8</v>
      </c>
      <c r="C5" s="21" t="s">
        <v>23</v>
      </c>
    </row>
    <row r="6" customFormat="false" ht="51" hidden="false" customHeight="true" outlineLevel="0" collapsed="false">
      <c r="B6" s="20" t="s">
        <v>24</v>
      </c>
      <c r="C6" s="21" t="s">
        <v>25</v>
      </c>
    </row>
    <row r="7" customFormat="false" ht="21" hidden="false" customHeight="true" outlineLevel="0" collapsed="false">
      <c r="B7" s="20" t="s">
        <v>26</v>
      </c>
      <c r="C7" s="21" t="s">
        <v>27</v>
      </c>
    </row>
    <row r="9" customFormat="false" ht="15" hidden="false" customHeight="false" outlineLevel="0" collapsed="false">
      <c r="B9" s="22" t="s">
        <v>28</v>
      </c>
      <c r="C9" s="23" t="s">
        <v>29</v>
      </c>
    </row>
  </sheetData>
  <mergeCells count="1">
    <mergeCell ref="B1:C1"/>
  </mergeCells>
  <hyperlinks>
    <hyperlink ref="C9" r:id="rId1" display="Fale comigo no WhatsApp"/>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2026-09-24T18:08:25Z</dcterms:created>
  <dc:creator>openpyxl</dc:creator>
  <dc:description/>
  <dc:language>en-US</dc:language>
  <cp:lastModifiedBy/>
  <dcterms:modified xsi:type="dcterms:W3CDTF">2026-09-24T18:08:25Z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